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0115" windowHeight="7875" firstSheet="12" activeTab="13"/>
  </bookViews>
  <sheets>
    <sheet name="งบทดลอง" sheetId="1" r:id="rId1"/>
    <sheet name="งบรับจ่ายประจำปี" sheetId="2" r:id="rId2"/>
    <sheet name="งบแสดงฐานะการเงิน" sheetId="3" r:id="rId3"/>
    <sheet name="งบทรัพย์สิน -2" sheetId="4" r:id="rId4"/>
    <sheet name="กระดาษทำการ" sheetId="5" r:id="rId5"/>
    <sheet name="หมายเหตุ-1" sheetId="6" r:id="rId6"/>
    <sheet name="หมายเหตุ-เงินรับฝาก-3" sheetId="7" r:id="rId7"/>
    <sheet name="หมายเหตุ -ลูกหนี้ค่าภาษี-4-6" sheetId="8" r:id="rId8"/>
    <sheet name="หมายเหตุ 7-8  ฎีกาค้างจ่าย" sheetId="9" r:id="rId9"/>
    <sheet name="หมายเหตุ 9  เงินสะสม" sheetId="10" r:id="rId10"/>
    <sheet name="รายงานเงินสะสมที่ใช้ได้" sheetId="11" r:id="rId11"/>
    <sheet name="จ่ายจากรายรับตามแผนงาน" sheetId="12" r:id="rId12"/>
    <sheet name="จ่ายจากรายรับตามแผนงานรวม" sheetId="13" r:id="rId13"/>
    <sheet name="แสดงผลการดำเนินงานจ่ายจากรายรับ" sheetId="14" r:id="rId14"/>
    <sheet name="ผลการดำเนินงานรายรับ เงินสะสม" sheetId="15" r:id="rId15"/>
    <sheet name="หมายเหตุ1" sheetId="16" r:id="rId16"/>
    <sheet name="Sheet1" sheetId="17" r:id="rId17"/>
  </sheets>
  <definedNames>
    <definedName name="_xlnm.Print_Area" localSheetId="5">'หมายเหตุ-1'!$A$1:$I$138</definedName>
  </definedNames>
  <calcPr fullCalcOnLoad="1"/>
</workbook>
</file>

<file path=xl/sharedStrings.xml><?xml version="1.0" encoding="utf-8"?>
<sst xmlns="http://schemas.openxmlformats.org/spreadsheetml/2006/main" count="1835" uniqueCount="817">
  <si>
    <t>องค์การบริหารส่วนตำบลแวงน้อย  อำเภอแวงน้อย  จังหวัดขอนแก่น</t>
  </si>
  <si>
    <t xml:space="preserve">งบทดลองประจำเดือน พฤษภาคม  2558 </t>
  </si>
  <si>
    <t>ณ วันที่  31  พฤษภาคม     2558</t>
  </si>
  <si>
    <t>รายการ</t>
  </si>
  <si>
    <t>รหัสบัญชี</t>
  </si>
  <si>
    <t>เดบิท</t>
  </si>
  <si>
    <t>เครดิต</t>
  </si>
  <si>
    <t>เงินสด</t>
  </si>
  <si>
    <t>120100</t>
  </si>
  <si>
    <t>-</t>
  </si>
  <si>
    <t>เงินฝากธนาคาร ธกส. (ออมทรัพย์)  เลขที่  31418-9</t>
  </si>
  <si>
    <t>110201</t>
  </si>
  <si>
    <t>เงินฝากธนาคาร ธกส. (ออมทรัพย์)  เลขที่  48091-8</t>
  </si>
  <si>
    <t>86</t>
  </si>
  <si>
    <t>เงินฝากธนาคาร ธกส. (ออมทรัพย์)  เลขที่  51085-4</t>
  </si>
  <si>
    <t>60</t>
  </si>
  <si>
    <t>เงินฝากธนาคาร ธกส. (ออมทรัพย์)  เลขที่  68058-0</t>
  </si>
  <si>
    <t>85</t>
  </si>
  <si>
    <t>เงินฝากธนาคารกรุงไทย (ออมทรัพย์) เลขที่ 05100-7</t>
  </si>
  <si>
    <t>19</t>
  </si>
  <si>
    <t>เงินฝากธนาคารกรุงไทย (ประจำ 3 เดือน) เลขที่  422-2-03566-1</t>
  </si>
  <si>
    <t>110202</t>
  </si>
  <si>
    <t>26</t>
  </si>
  <si>
    <t>ลูกหนี้เงินยืมเงินงบประมาณ</t>
  </si>
  <si>
    <t>110605</t>
  </si>
  <si>
    <t>ลูกหนี้เงินยืมเงินอุดหนุนระบุวัตถุประสงค์</t>
  </si>
  <si>
    <t>ลูกหนี้เงินยืมโครงการเศรษฐกิจชุมชน</t>
  </si>
  <si>
    <t xml:space="preserve">ลูกหนี้เงินยืมสะสม          </t>
  </si>
  <si>
    <t>110606</t>
  </si>
  <si>
    <t xml:space="preserve">งบกลาง                             </t>
  </si>
  <si>
    <t>510000</t>
  </si>
  <si>
    <t>งบกลาง(อุดหนุนระบุวัตถุประสงค์)</t>
  </si>
  <si>
    <t xml:space="preserve">เงินเดือน  (ฝ่ายประจำ)                           </t>
  </si>
  <si>
    <t>522000</t>
  </si>
  <si>
    <t xml:space="preserve">เงินเดือน  (อุดหนุนระบุวัตถุปรสงค์)                           </t>
  </si>
  <si>
    <t xml:space="preserve">เงินเดือน  (ฝ่ายการเมือง)                           </t>
  </si>
  <si>
    <t xml:space="preserve">ค่าจ้างประจำ                        </t>
  </si>
  <si>
    <t>220400</t>
  </si>
  <si>
    <t>ค่าจ้างชั่วคราว</t>
  </si>
  <si>
    <t>220600</t>
  </si>
  <si>
    <t>ค่าจ้างชั่วคราว (อุดหนุนระบุวัตถุปรสงค์)</t>
  </si>
  <si>
    <t xml:space="preserve">ค่าตอบแทน                           </t>
  </si>
  <si>
    <t>531000</t>
  </si>
  <si>
    <t>ค่าตอบแทน  (อุดหนุนระบุวัตถุประสงค์)</t>
  </si>
  <si>
    <t xml:space="preserve">ค่าใช้สอย                </t>
  </si>
  <si>
    <t>532000</t>
  </si>
  <si>
    <t>ค่าใช้สอย  (อุดหนุนเฉพาะกิจอื่น)</t>
  </si>
  <si>
    <t xml:space="preserve">ค่าวัสดุ                            </t>
  </si>
  <si>
    <t>533000</t>
  </si>
  <si>
    <t>78</t>
  </si>
  <si>
    <t xml:space="preserve"> </t>
  </si>
  <si>
    <t xml:space="preserve">ค่าวัสดุ   (อุดหนุนระบุวัตถุประสงค์)                        </t>
  </si>
  <si>
    <t xml:space="preserve">ค่าสาธารณูปโภค                     </t>
  </si>
  <si>
    <t>534000</t>
  </si>
  <si>
    <t>25</t>
  </si>
  <si>
    <t xml:space="preserve">ค่าครุภัณฑ์                                </t>
  </si>
  <si>
    <t>541000</t>
  </si>
  <si>
    <t xml:space="preserve">ค่าที่ดินและสิ่งก่อสร้าง        </t>
  </si>
  <si>
    <t>542000</t>
  </si>
  <si>
    <t>75</t>
  </si>
  <si>
    <t xml:space="preserve">เงินอุดหนุน                                  </t>
  </si>
  <si>
    <t>560000</t>
  </si>
  <si>
    <t>01</t>
  </si>
  <si>
    <t>ที่ดินและสิ่งก่อสร้าง(อุดหนุนฯเพื่อพัฒนาประเทศ)</t>
  </si>
  <si>
    <t>ที่ดินและสิ่งก่อสร้าง(อุดหนุนเฉพาะกิจ)</t>
  </si>
  <si>
    <t>รายรับ  (หมายเหตุ 1)</t>
  </si>
  <si>
    <t>400000</t>
  </si>
  <si>
    <t>77</t>
  </si>
  <si>
    <t>ฎีกาค้างจ่าย(หมายเหตุ  3   )</t>
  </si>
  <si>
    <t>210402</t>
  </si>
  <si>
    <t>บัญชีรายจ่ายรอจ่าย</t>
  </si>
  <si>
    <t>210500</t>
  </si>
  <si>
    <t xml:space="preserve">เงินรับฝาก  (หมายเหตุ 2)     </t>
  </si>
  <si>
    <t>230100</t>
  </si>
  <si>
    <t>เงินสะสม</t>
  </si>
  <si>
    <t>300000</t>
  </si>
  <si>
    <t>06</t>
  </si>
  <si>
    <t>เงินทุนสำรองสะสม</t>
  </si>
  <si>
    <t>320000</t>
  </si>
  <si>
    <t>22</t>
  </si>
  <si>
    <t>30</t>
  </si>
  <si>
    <t xml:space="preserve">                   ลงชื่อ                                ผู้รายงาน</t>
  </si>
  <si>
    <t>ลงชื่อ                                    ผู้ตรวจสอบ</t>
  </si>
  <si>
    <t xml:space="preserve">                          (นางสาวพิมพ์ใจ   หล่ามี)</t>
  </si>
  <si>
    <t xml:space="preserve">        (นางรุ้ง           สุขกำเนิด)</t>
  </si>
  <si>
    <t xml:space="preserve">                         นักวิชาการเงินและบัญชี</t>
  </si>
  <si>
    <t xml:space="preserve">          ผู้อำนวยการกองคลัง</t>
  </si>
  <si>
    <t xml:space="preserve">                  ลงชื่อ                            ผู้ตรวจสอบ</t>
  </si>
  <si>
    <t>ลงชื่อ                                  ผู้อนุมัติ</t>
  </si>
  <si>
    <t>งบทดลองประจำเดือน กันยายน  2557 (หลังปรับปรุง)</t>
  </si>
  <si>
    <t>ณ วันที่  30  กันยายน    2557</t>
  </si>
  <si>
    <t>29</t>
  </si>
  <si>
    <t>90</t>
  </si>
  <si>
    <t>04</t>
  </si>
  <si>
    <t>46</t>
  </si>
  <si>
    <t>59</t>
  </si>
  <si>
    <t>ลูกหนี้เงินยืมเงินอุดหนุนเฉพาะกิจ</t>
  </si>
  <si>
    <t>50</t>
  </si>
  <si>
    <t>42</t>
  </si>
  <si>
    <t>91</t>
  </si>
  <si>
    <t>38</t>
  </si>
  <si>
    <t>64</t>
  </si>
  <si>
    <t>รายจ่ายอื่น ๆ</t>
  </si>
  <si>
    <t xml:space="preserve">รายจ่ายเงินอุดหนุนเฉพาะกิจ   </t>
  </si>
  <si>
    <t>32</t>
  </si>
  <si>
    <t xml:space="preserve">เจ้าหนี้ผู้รับจ้าง                      </t>
  </si>
  <si>
    <t>210100</t>
  </si>
  <si>
    <t>35</t>
  </si>
  <si>
    <t>รายจ่ายค้างจ่ายระหว่างดำเนินการ</t>
  </si>
  <si>
    <t>210401</t>
  </si>
  <si>
    <t>โครงการระหว่างดำเนินการ</t>
  </si>
  <si>
    <t xml:space="preserve">                      (นายจำนงค์     หน่ายโสก)</t>
  </si>
  <si>
    <t xml:space="preserve">        (นายหนูกาลน์     นิบุญทำ)</t>
  </si>
  <si>
    <t xml:space="preserve">             ปลัดองค์การบริหารส่วนตำบลแวงน้อย</t>
  </si>
  <si>
    <t>นายกองค์การบริหารส่วนตำบลแวงน้อย</t>
  </si>
  <si>
    <t>งบทดลองประจำเดือน กันยายน  2557 (หลังปิดบัญชี)</t>
  </si>
  <si>
    <t>รายรับ</t>
  </si>
  <si>
    <t>ประมาณการ</t>
  </si>
  <si>
    <t>รายรับจริง</t>
  </si>
  <si>
    <t>สูง</t>
  </si>
  <si>
    <t>ต่ำ</t>
  </si>
  <si>
    <t>รายรับตามประมาณการ</t>
  </si>
  <si>
    <t>ภาษีอากร</t>
  </si>
  <si>
    <t>ค่าธรรมเนียม ค่าปรับและค่าใบอนุญาต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</si>
  <si>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</si>
  <si>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</si>
  <si>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</si>
  <si>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</si>
  <si>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</si>
  <si>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รวมเงินตามประมาณการรายรับ</t>
  </si>
  <si>
    <t>เงินอุดหนุนเฉพาะกิจ</t>
  </si>
  <si>
    <t xml:space="preserve">                </t>
  </si>
  <si>
    <t>รวมรายรับ</t>
  </si>
  <si>
    <t>รายจ่าย</t>
  </si>
  <si>
    <t>รายจ่ายจริง</t>
  </si>
  <si>
    <t>งบกลาง</t>
  </si>
  <si>
    <t>เงินเดือนฝ่ายประจำ</t>
  </si>
  <si>
    <t>เงินเดือนฝ่ายการเมือง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</si>
  <si>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</si>
  <si>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</si>
  <si>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</si>
  <si>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</si>
  <si>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</si>
  <si>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</si>
  <si>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</si>
  <si>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</si>
  <si>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 xml:space="preserve">  </t>
  </si>
  <si>
    <t>รวมเงินตามประมาณการรายจ่าย</t>
  </si>
  <si>
    <t>รวมรายจ่าย</t>
  </si>
  <si>
    <t>สูงกว่า</t>
  </si>
  <si>
    <t>(ต่ำกว่า)</t>
  </si>
  <si>
    <t>ลงชื่อ                                ผู้ตรวจ</t>
  </si>
  <si>
    <t xml:space="preserve">        ลงชื่อ                               ผู้ตรวจ</t>
  </si>
  <si>
    <t>ลงชื่อ                                ผู้อนุมัติ</t>
  </si>
  <si>
    <t xml:space="preserve">            (นายจำนงค์     หน่ายโสก)</t>
  </si>
  <si>
    <t xml:space="preserve">       (นายหนูกาลน์    นิบุญทำ)</t>
  </si>
  <si>
    <t xml:space="preserve">  ปลัดองค์การบริหารส่วนตำบลแวงน้อย</t>
  </si>
  <si>
    <t xml:space="preserve">         (นางรุ้ง         สุขกำเนิด)</t>
  </si>
  <si>
    <t xml:space="preserve">        ผู้อำนวยการกองคลัง</t>
  </si>
  <si>
    <t>งบแสดงฐานะการเงิน</t>
  </si>
  <si>
    <t>ณ วันที่  30  กันยายน  2557</t>
  </si>
  <si>
    <t>ทรัพย์สิน</t>
  </si>
  <si>
    <t>ทรัพย์สินตามงบทรัพย์สิน</t>
  </si>
  <si>
    <t>หนี้สินและเงินสะสม</t>
  </si>
  <si>
    <t>ทุนทรัพย์สิน</t>
  </si>
  <si>
    <t xml:space="preserve">     (นางรุ้ง     สุขกำเนิด)</t>
  </si>
  <si>
    <t xml:space="preserve">     ผู้อำนวยการกองคลัง</t>
  </si>
  <si>
    <t>ลงชื่อ                      ผู้ตรวจสอบ</t>
  </si>
  <si>
    <t>ลงชื่อ                      ผู้อนุมัติ</t>
  </si>
  <si>
    <t xml:space="preserve">    (นายจำนงค์    หน่ายโสก)</t>
  </si>
  <si>
    <t xml:space="preserve">    (นายหนูกาลน์   นิบุญทำ)</t>
  </si>
  <si>
    <t>ปลัดองค์การบริหารส่วนตำบลแวงน้อย</t>
  </si>
  <si>
    <t>สินทรัพย์</t>
  </si>
  <si>
    <t>สินทรัพย์หมุนเวียน</t>
  </si>
  <si>
    <t>รวมสินทรัพย์</t>
  </si>
  <si>
    <t>หมายเหตุ</t>
  </si>
  <si>
    <t>หนี้สิน</t>
  </si>
  <si>
    <t>รวมหนี้สิน</t>
  </si>
  <si>
    <t>รวมเงินสะสม</t>
  </si>
  <si>
    <t>รวมหนี้สินและเงินสะสม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</si>
  <si>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</si>
  <si>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</si>
  <si>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</si>
  <si>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</si>
  <si>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</si>
  <si>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</si>
  <si>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 xml:space="preserve">จำนวนเงิน </t>
  </si>
  <si>
    <t>ก.อสังหาริมทรัพย์</t>
  </si>
  <si>
    <t>ที่ดิน</t>
  </si>
  <si>
    <t>ที่สาธารณะประโยชน์หนองแวงสุ่ม</t>
  </si>
  <si>
    <t>ศาลาอเนกประสงค์</t>
  </si>
  <si>
    <t>งบส.ส.</t>
  </si>
  <si>
    <t>อาคารอเนกประสงค์</t>
  </si>
  <si>
    <t>รายได้ อบต.</t>
  </si>
  <si>
    <t>ร้านค้าชุมชน</t>
  </si>
  <si>
    <t>อาคารศูนย์ฝึกอาชีพตำบล</t>
  </si>
  <si>
    <t>โครงการกระตุ้นเศรษฐกิจ ปี 2545</t>
  </si>
  <si>
    <t>โรงอาหารและโรงครัวศพด. บ้านนาจาน ม. 10</t>
  </si>
  <si>
    <t>โรงอาหารและโรงครัวศพด. บ้านหนองแขม 2 ม. 13</t>
  </si>
  <si>
    <t>เสาธง</t>
  </si>
  <si>
    <t>รั้วสำนักงาน</t>
  </si>
  <si>
    <t>โรงจอดรถอเนกประสงค์และศูนย์ประสานงาน  อปพร.</t>
  </si>
  <si>
    <t>อาคารศูนย์วิทยุสื่อสารและอยู่เวรยาม</t>
  </si>
  <si>
    <t>อาคารศูนย์พัฒนาเด็กเล็กบ้านหนองแขม</t>
  </si>
  <si>
    <t>รั้วศูนย์พัฒนาเด็กเล็กบ้านหนองแขม</t>
  </si>
  <si>
    <t>ป้ายสำนักงาน  อบต.แวงน้อย</t>
  </si>
  <si>
    <t>ห้องน้ำ   ห้องส้วม    อบต.แวงน้อย</t>
  </si>
  <si>
    <t>รวมอสังหาริมทรัพย์</t>
  </si>
  <si>
    <t>ข.สังหาริมทรัพย์</t>
  </si>
  <si>
    <t>ครุภัณฑ์คอมพิวเตอร์</t>
  </si>
  <si>
    <t>ครุภัณฑ์สำนักงาน</t>
  </si>
  <si>
    <t>ครุภัณฑ์อื่น</t>
  </si>
  <si>
    <t>ครุภัณฑ์โฆษณาและเผยแพร่</t>
  </si>
  <si>
    <t>ครุภัณฑ์สำรวจ</t>
  </si>
  <si>
    <t>ครุภัณฑ์ไฟฟ้าและวิทยุ</t>
  </si>
  <si>
    <t>ครุภัณ์เครื่องดับเพลิง</t>
  </si>
  <si>
    <t>ครุภัณฑ์งานบ้านงานครัว</t>
  </si>
  <si>
    <t>ครุภัณฑ์ยานพาหนะและขนส่ง</t>
  </si>
  <si>
    <t>ครุภัณฑ์เกษตร</t>
  </si>
  <si>
    <t>รวมสังหาริมทรัพย์</t>
  </si>
  <si>
    <t>รวมทรัพย์สิน</t>
  </si>
  <si>
    <t>กระดาษทำการ</t>
  </si>
  <si>
    <t>งบทดลอง</t>
  </si>
  <si>
    <t>ใบผ่านรายการบัญชีทั่วไป</t>
  </si>
  <si>
    <t>ใบผ่านการบัญชีมาตรฐาน</t>
  </si>
  <si>
    <t>งบแสดงฐานการเงิน</t>
  </si>
  <si>
    <t>ณ 30 กันยายน  2557</t>
  </si>
  <si>
    <t>ปรับปรุง</t>
  </si>
  <si>
    <t>(ปิดบัญชี)</t>
  </si>
  <si>
    <t>ณ  30  กันยายน 2557</t>
  </si>
  <si>
    <t>หนี้เสินและทุน</t>
  </si>
  <si>
    <t>เงินฝากธกส.เลขที่ 31418-9</t>
  </si>
  <si>
    <t>เงินฝากธกส.เลขที่ 48091-8</t>
  </si>
  <si>
    <t>เงินฝากธกส.เลขที่ 51085-4</t>
  </si>
  <si>
    <t>เงินฝากธกส.เลขที่ 68058-0</t>
  </si>
  <si>
    <t>เงินฝากธนาคารกรุงไทย เลขที่05100-7</t>
  </si>
  <si>
    <t>เงินฝากธนาคารกรุงไทย เลขที่03566-1</t>
  </si>
  <si>
    <t>เงินฝากจังหวัด</t>
  </si>
  <si>
    <t>ลูกหนี้เงินยืมงบประมาณ</t>
  </si>
  <si>
    <t>ลูกหนี้เงินยืมสะสม</t>
  </si>
  <si>
    <t>520400</t>
  </si>
  <si>
    <t>520600</t>
  </si>
  <si>
    <t>ณ 30 กันยายน 2557</t>
  </si>
  <si>
    <t>รายจ่ายเงินอุดหนุนเฉพาะกิจ</t>
  </si>
  <si>
    <t>เงินรายรับ(หมายเหตุ1)</t>
  </si>
  <si>
    <t>เงินรับฝาก(หมายเหตุ 2)</t>
  </si>
  <si>
    <t>บัญชีรายจ่ายรอจ่าย(หมายเหตุ  )</t>
  </si>
  <si>
    <t>รายจ่ายค้างจ่ายระหว่างดำเนินการ (หมายเหตุ 4)</t>
  </si>
  <si>
    <t>รายจ่ายผลัดส่งใบสำคัญ  (หมายเหตุ )</t>
  </si>
  <si>
    <t>210200</t>
  </si>
  <si>
    <t>โครงการระหว่างดำเนินการ  (หมายเหตุ     )</t>
  </si>
  <si>
    <t>ฎีกาค้างจ่าย (หมายเหตุ 3)</t>
  </si>
  <si>
    <t>เงินทุนสำรองสะสม  25 %</t>
  </si>
  <si>
    <t>หมายเหตุ   1</t>
  </si>
  <si>
    <t xml:space="preserve">              องค์การบริหารส่วนตำบลแวงน้อย    อำเภอแวงน้อย    จังหวัดขอนแก่น</t>
  </si>
  <si>
    <t xml:space="preserve">           รายรับจริงประกอบงบทดลองและรางานรับ-จ่ายเงิน   ประจำเดือน  พฤษภาคม  2558</t>
  </si>
  <si>
    <t xml:space="preserve">            ณ  วันที่  31  เดือน   พฤษภาคม   2558</t>
  </si>
  <si>
    <t>ประเภทรายได้</t>
  </si>
  <si>
    <t>รับตั้งแต่ต้นปี</t>
  </si>
  <si>
    <t>รับเดือนนี้</t>
  </si>
  <si>
    <t>รายได้จัดเก็บเอง</t>
  </si>
  <si>
    <t>410000</t>
  </si>
  <si>
    <t>66</t>
  </si>
  <si>
    <t>33</t>
  </si>
  <si>
    <t>หมวดภาษีอากร</t>
  </si>
  <si>
    <t>411000</t>
  </si>
  <si>
    <t>(1) ภาษีโรงเรือนและที่ดิน</t>
  </si>
  <si>
    <t>411001</t>
  </si>
  <si>
    <t>(2) ภาษีบำรุงท้องที่</t>
  </si>
  <si>
    <t>411002</t>
  </si>
  <si>
    <t>28</t>
  </si>
  <si>
    <t>82</t>
  </si>
  <si>
    <t>(3) ภาษีป้าย</t>
  </si>
  <si>
    <t>411003</t>
  </si>
  <si>
    <t>(4) อากรฆ่าสัตว์และผลประโยชน์อันเกิดจากการฆ่าสัตว์</t>
  </si>
  <si>
    <t>411004</t>
  </si>
  <si>
    <t>(5) อากรรังนกอีแอ่น</t>
  </si>
  <si>
    <t>411005</t>
  </si>
  <si>
    <t>(6) ภาษีบำรุง อบจ. จากสถานค้าปลีกยาสูบ</t>
  </si>
  <si>
    <t>411006</t>
  </si>
  <si>
    <t>(7) ภาษีบำรุง อบต. จากสถานค้าปลีกน้ำมัน</t>
  </si>
  <si>
    <t>411007</t>
  </si>
  <si>
    <t xml:space="preserve">                                                                                                                                                                                                                             </t>
  </si>
  <si>
    <t>รวม</t>
  </si>
  <si>
    <t>หมวดค่าธรรมเนียม ค่าปรับและใบอนุญาต</t>
  </si>
  <si>
    <t>412000</t>
  </si>
  <si>
    <t>(1) ค่าธรรมเนียมเกี่ยวกับควบคุมการฆ่าสัตว์และจำหน่ายสัตว์</t>
  </si>
  <si>
    <t>412101</t>
  </si>
  <si>
    <t>(2) ค่าธรรมเนียมประทับตรารับรองให้จำหน่ายเนื้อสัตว์</t>
  </si>
  <si>
    <t>412102</t>
  </si>
  <si>
    <t>(3) ค่าธรรมเนียมเกี่ยวกับใบอนุญาตการขายสุรา</t>
  </si>
  <si>
    <t>412103</t>
  </si>
  <si>
    <t>(4) ค่าธรรมเนียมเกี่ยวกับใบอนุญาตการพนัน</t>
  </si>
  <si>
    <t>412104</t>
  </si>
  <si>
    <t>(5) ค่าธรรมเนียมเกี่ยวกับการจัดระเบียบจอดยานยนต์</t>
  </si>
  <si>
    <t>412105</t>
  </si>
  <si>
    <t>(6) ค่าธรรมเนียมเกี่ยวกับการควบคุมอาคาร</t>
  </si>
  <si>
    <t>412106</t>
  </si>
  <si>
    <t>(7) ค่าธรรมเนียมเก็บขนขยะมูลฝอย</t>
  </si>
  <si>
    <t>(8) ค่าธรรมเนียมเก็บและขนอุจจาระหรือสิ่งปฏิกูล</t>
  </si>
  <si>
    <t>412108</t>
  </si>
  <si>
    <t>(9) ค่าธรรมเนียมในการออกหนังสือรับรองการแจ้งการจัดตั้งสถานที่จำหน่ายอาหาร</t>
  </si>
  <si>
    <t>412109</t>
  </si>
  <si>
    <t>(10) ค่าธรรมเนียมเกี่ยวกับสุสานและฌาปนสถาน</t>
  </si>
  <si>
    <t>412110</t>
  </si>
  <si>
    <t>(11)ค่าธรรมเนียมปิด  โปรย ติดตั้งแผ่นประกาศ หรือแผ่นปลิวเพื่อการโฆษณา</t>
  </si>
  <si>
    <t>412111</t>
  </si>
  <si>
    <t>(12)ค่าธรรมเนียมเกี่ยวกับทะเบียนราษฎร</t>
  </si>
  <si>
    <t>412112</t>
  </si>
  <si>
    <t>(13)ค่าธรรมเนียมเกี่ยวกับบัตรประจำตัวประชาชน</t>
  </si>
  <si>
    <t>412113</t>
  </si>
  <si>
    <t>(14)ค่าธรรมเนียมการฉีดวัคซีน/ใบรับรองการฉีดวัคซีน</t>
  </si>
  <si>
    <t>412114</t>
  </si>
  <si>
    <t>(15)ค่าธรรมเนียมเกี่ยวกับโรคพิษสุนัขบ้า</t>
  </si>
  <si>
    <t>412115</t>
  </si>
  <si>
    <t>(16)ค่าธรรมเนียมเครื่องหมายประจำตัวสัตว์</t>
  </si>
  <si>
    <t>412116</t>
  </si>
  <si>
    <t>(17) ค่าธรรมเนียมตามประมวลกฎหมายที่ดินมาตรา 9</t>
  </si>
  <si>
    <t>412117</t>
  </si>
  <si>
    <t>(18) ค่าธรรมเนียมการขอรับใบอนุญาตเป็นผู้มีสิทธิทำรายงานผลกระทบสิ่งแวดล้อม</t>
  </si>
  <si>
    <t>412118</t>
  </si>
  <si>
    <t>(19) ค่าธรรมเนียมใบอนุญาตเป็นผู้มีสิทธิทำรายงานผลกระทบสิ่งแวงล้อม</t>
  </si>
  <si>
    <t>412119</t>
  </si>
  <si>
    <t>(20) ค่าธรรมเนียมคำขอรับใบอนุญาตเป็นผู้ควบคุม</t>
  </si>
  <si>
    <t>412120</t>
  </si>
  <si>
    <t>(21) ค่าธรรมเนียมใบอนุญาตเป็นผู้ควบคุม</t>
  </si>
  <si>
    <t>412121</t>
  </si>
  <si>
    <t>(22) ค่าธรรมเนียมคำขอรับใบอนุญาตเป็นผู้รับจ้างให้บริการ</t>
  </si>
  <si>
    <t>412122</t>
  </si>
  <si>
    <t>(23) ค่าธรรมเนียมเป็นผู้รับจ้างให้บริการ</t>
  </si>
  <si>
    <t>412123</t>
  </si>
  <si>
    <t>(24) ค่าธรรมเนียมการแพทย์</t>
  </si>
  <si>
    <t>412124</t>
  </si>
  <si>
    <t>(25) ค่าธรรมเนียมเกี่ยวกับการส่งเสริมและรักษาคุณภาพสิ่งแวดล้อมแห่งชาติ</t>
  </si>
  <si>
    <t>412125</t>
  </si>
  <si>
    <t>(26) ค่าธรรมเนียมเกี่ยวกับการบำบัดน้ำเสีย</t>
  </si>
  <si>
    <t>412126</t>
  </si>
  <si>
    <t>(27) ค่าธรรมเนียมเกี่ยวกับการบำบัดน้ำทิ้ง</t>
  </si>
  <si>
    <t>412127</t>
  </si>
  <si>
    <t>(28)ค่าธรรมเนียมจดทะเบียนพาณิชย์</t>
  </si>
  <si>
    <t>412128</t>
  </si>
  <si>
    <t>(29) ค่าธรรมเนียมกำจัดขยะมูลฝอย</t>
  </si>
  <si>
    <t>412129</t>
  </si>
  <si>
    <t>(30) ค่าธรรมเนียมบำรุง อบจ. จากผู้เข้าพักโรงแรม</t>
  </si>
  <si>
    <t>412130</t>
  </si>
  <si>
    <t>(31) ค่าธรรมเนียมอื่นๆ</t>
  </si>
  <si>
    <t>412199</t>
  </si>
  <si>
    <t>(32)ค่าปรับผู้กระทำความผิดกฎหมายการจัดระเบียบจอดยานยนต์</t>
  </si>
  <si>
    <t>412201</t>
  </si>
  <si>
    <t>(33)ค่าปรับผู้กระทำผิดกฎหมายจราจรทางบก</t>
  </si>
  <si>
    <t>412202</t>
  </si>
  <si>
    <t>(34)ค่าปรับผู้กระทำผิดกฎหมายการป้องกันและระงับอัคคีภัย</t>
  </si>
  <si>
    <t>412203</t>
  </si>
  <si>
    <t>(35)ค่าปรับผู้กระทำผิดกฎหมายรักษาความสะอาดและความเป็นระเบียบเรียบร้อยของบ้านเมือง</t>
  </si>
  <si>
    <t>412204</t>
  </si>
  <si>
    <t>(36) ค่าปรับผู้กระทำผิดกฎหมายการทะเบียนราษฎร</t>
  </si>
  <si>
    <t>412205</t>
  </si>
  <si>
    <t>(37) ค่าปรับผู้กระทำผิดกฎหมายบัตรประจำตัวประชาชน</t>
  </si>
  <si>
    <t>412206</t>
  </si>
  <si>
    <t>(38) ค่าปรับผู้กระทำผิดกฎหมายสาธารณสุข</t>
  </si>
  <si>
    <t>412207</t>
  </si>
  <si>
    <t>(39) ค่าปรับผู้กระทำผิดกฎหมายโรคพิษสุนัขบ้า</t>
  </si>
  <si>
    <t>412208</t>
  </si>
  <si>
    <t>(40) ค่าปรับผู้กระทำผิดกฎหมายและข้อบังคับท้องถิ่น</t>
  </si>
  <si>
    <t>412209</t>
  </si>
  <si>
    <t>(41)ค่าปรับการผิดสัญญา</t>
  </si>
  <si>
    <t>412210</t>
  </si>
  <si>
    <t>(42) ค่าปรับผู้กระทำความผิดตาม พ.ร.บ. ทะเบียนพาณิชย์</t>
  </si>
  <si>
    <t>412211</t>
  </si>
  <si>
    <t>(43)ค่าปรับอื่น ๆ</t>
  </si>
  <si>
    <t>412299</t>
  </si>
  <si>
    <t>(44)ค่าใบอนุญาตรับทำการเก็บ ขน หรือกำจัด สิ่งปฏิกูลหรือมูลฝอย</t>
  </si>
  <si>
    <t>412301</t>
  </si>
  <si>
    <t>(45) ค่าใบอนุญาตรับทำการกำจัดสิ่งปฏิกูลหรือมูลฝอย</t>
  </si>
  <si>
    <t>412302</t>
  </si>
  <si>
    <t>(46)ค่าใบอนุญาตประกอบกิจการที่เป็นอันตรายต่อสุขภาพ</t>
  </si>
  <si>
    <t>412303</t>
  </si>
  <si>
    <t>(47)ค่าใบอนุญาตจัดตั้งสถานที่จำหน่ายอาหารหรือสถานที่สะสมอาหารในครัวหรือพื้นที่ใด  ซึ่งมีพื้นที่เกิน 200  ตารางเมตร</t>
  </si>
  <si>
    <t>412304</t>
  </si>
  <si>
    <t>(48)ค่าใบอนุญาตจำหน่ายสินค้าในที่หรือทางสาธารณะ</t>
  </si>
  <si>
    <t>412305</t>
  </si>
  <si>
    <t>(49) ค่าใบอนุญาตให้จัดตั้งตลาดเอกชน</t>
  </si>
  <si>
    <t>412306</t>
  </si>
  <si>
    <t>(50)ค่าใบอนุญาตเกี่ยวกับการควบคุมอาคาร</t>
  </si>
  <si>
    <t>412307</t>
  </si>
  <si>
    <t>(51)ค่าใบอนุญาตเกี่ยวกับการโฆษณาโดยใช้เครื่องขยายเสียง</t>
  </si>
  <si>
    <t>412308</t>
  </si>
  <si>
    <t>(52)ค่าใบอนุญาตอื่น ๆ</t>
  </si>
  <si>
    <t>412399</t>
  </si>
  <si>
    <t>หมวดรายได้จากทรัพย์สิน</t>
  </si>
  <si>
    <t>413000</t>
  </si>
  <si>
    <t>(1) ค่าเช่าที่ดิน</t>
  </si>
  <si>
    <t>413001</t>
  </si>
  <si>
    <t>(2) ค่าเช่าหรือค่าบริการสถานที่</t>
  </si>
  <si>
    <t>413002</t>
  </si>
  <si>
    <t>(3) ดอกเบี้ยเงินฝากธนาคาร</t>
  </si>
  <si>
    <t>413003</t>
  </si>
  <si>
    <t>(4) เงินปันผลหรือเงินรางวัลต่าง ๆ</t>
  </si>
  <si>
    <t>413004</t>
  </si>
  <si>
    <t>(5) ค่าตอบแทนตามที่กฎหมายกำหนด</t>
  </si>
  <si>
    <t>413005</t>
  </si>
  <si>
    <t>(6) รายได้จากทรัพย์สินอื่น ๆ</t>
  </si>
  <si>
    <t>413999</t>
  </si>
  <si>
    <t>หมวดรายได้จากสาธารณูปโภคและการพาณิชย์</t>
  </si>
  <si>
    <t>414000</t>
  </si>
  <si>
    <t>(1) เงินช่วยเหลือจากการประปา</t>
  </si>
  <si>
    <t>414001</t>
  </si>
  <si>
    <t>(2) เงินช่วยเหลือจากสถานธนานุบาล</t>
  </si>
  <si>
    <t>(3) เงินสะสมจากการโอนกิจการเฉพาะการ</t>
  </si>
  <si>
    <t>414003</t>
  </si>
  <si>
    <t>(4) รายได้หรือเงินสะสมจากการโอนกิจการสาธารณูปโภคหรือการพาณิชย์</t>
  </si>
  <si>
    <t>414004</t>
  </si>
  <si>
    <t>(5) เงินช่วยเหลือกิจการโรงแรม</t>
  </si>
  <si>
    <t>414005</t>
  </si>
  <si>
    <t>(6) รายได้จากสาธารณูปโภคและการพาณิชย์</t>
  </si>
  <si>
    <t>(7) รายได้จาสาธารณูปโภคอื่น ๆ</t>
  </si>
  <si>
    <t>หมวดรายได้เบ็ดเตล็ด</t>
  </si>
  <si>
    <t>415000</t>
  </si>
  <si>
    <t>(1) ค่าจำหน่ายเวชภัณฑ์</t>
  </si>
  <si>
    <t>415001</t>
  </si>
  <si>
    <t>(2) ค่าจำหน่ายเศษของ</t>
  </si>
  <si>
    <t>415002</t>
  </si>
  <si>
    <t>(3) เงินที่มีผู้อุทิศให้</t>
  </si>
  <si>
    <t>415003</t>
  </si>
  <si>
    <t>(4) ค่าขายแบบแปลน</t>
  </si>
  <si>
    <t>415004</t>
  </si>
  <si>
    <t>(5) ค่าเขียนแบบแปลน</t>
  </si>
  <si>
    <t>415005</t>
  </si>
  <si>
    <t>(6) ค่าจำหน่ายแบบพิมพ์และคำร้อง</t>
  </si>
  <si>
    <t>415006</t>
  </si>
  <si>
    <t>(7) ค่ารับรองสำเนาและถ่ายเอกสาร</t>
  </si>
  <si>
    <t>415007</t>
  </si>
  <si>
    <t>(8) ค่าสมัครสมาชิกห้องสมุด</t>
  </si>
  <si>
    <t>415008</t>
  </si>
  <si>
    <t>(9) รายได้เบ็ดเตล็ดอื่น ๆ</t>
  </si>
  <si>
    <t>415999</t>
  </si>
  <si>
    <t>หมวดรายได้จากทุน</t>
  </si>
  <si>
    <t>416000</t>
  </si>
  <si>
    <t>(1) ค่าขายทอดตลาดทรัพย์สิน</t>
  </si>
  <si>
    <t>416001</t>
  </si>
  <si>
    <t>(2) รายได้จากทุนอื่น  ๆ</t>
  </si>
  <si>
    <t>416999</t>
  </si>
  <si>
    <t>รายได้ที่รัฐบาลจัดสรรให้องค์กรปกครองส่วนท้องถิ่น  รวม</t>
  </si>
  <si>
    <t>11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</si>
  <si>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</si>
  <si>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</si>
  <si>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ภาษีและค่าธรรมเนียมรถยนต์หรือล้อเลื่อน</t>
  </si>
  <si>
    <t>(2) ภาษีมูลค่าเพิ่มตาม  พ.ร.บ. กำหนดแผนฯ</t>
  </si>
  <si>
    <t>37</t>
  </si>
  <si>
    <t>58</t>
  </si>
  <si>
    <t>(3) ภาษีมูลค่าเพิ่มตาม พ.ร.บ.  อบจ.ฯ   ร้อยละ 5</t>
  </si>
  <si>
    <t>(4) ภาษีมูลค่าเพิ่มตาม พ.ร.บ.จัดสรรรายได้  (1 ใน 9)</t>
  </si>
  <si>
    <t>88</t>
  </si>
  <si>
    <t>72</t>
  </si>
  <si>
    <t>(5) ภาษีธุรกิจเฉพาะ</t>
  </si>
  <si>
    <t>57</t>
  </si>
  <si>
    <t>20</t>
  </si>
  <si>
    <t>(6) ภาษีสุรา</t>
  </si>
  <si>
    <t>43</t>
  </si>
  <si>
    <t>(7) ภาษีสรรพสามิต</t>
  </si>
  <si>
    <t>81</t>
  </si>
  <si>
    <t>54</t>
  </si>
  <si>
    <t>(8) ภาษีการพนัน</t>
  </si>
  <si>
    <t>(9) ภาษียาสูบ</t>
  </si>
  <si>
    <t>(10) อากรประมง</t>
  </si>
  <si>
    <t>(11) ค่าภาคหลวงและค่าธรรมเนียมตามกฎหมายว่าด้วยป่าไม้</t>
  </si>
  <si>
    <t>(12)ค่าภาคหลวงแร่</t>
  </si>
  <si>
    <t>(13)ค่าภาคหลวงหลวงปิโตรเลียม</t>
  </si>
  <si>
    <t>(14)เงินที่เก็บตามกฎหมายว่าด้วยอุทยานแห่งชาติ</t>
  </si>
  <si>
    <t>(15)ค่าธรรมเนียมจดทะเบียนสิทธิและนิติกรรมตามประมวลกฎหมายที่ดิน</t>
  </si>
  <si>
    <t>(16)อากรประทานบัตรและอาชญาบัตรประมง</t>
  </si>
  <si>
    <t>(17)ค่าธรรมเนียมน้ำบาดาลและใช้น้ำบาดาล</t>
  </si>
  <si>
    <t>(19)ภาษีจัดสรรอื่น</t>
  </si>
  <si>
    <t>36</t>
  </si>
  <si>
    <t>รายได้ที่รัฐบาลอนุมัติให้องค์กรปกครองส่วนท้องถิ่น</t>
  </si>
  <si>
    <t>หมวดเงินอุดหนุนทั่วไป</t>
  </si>
  <si>
    <t>(1) เงินอุดหนุนทั่วไป สำหรับ อปท. ที่มีการบริหารจัดการที่ดี</t>
  </si>
  <si>
    <t>(2) เงินอุดหนุนทั่วไป สำหรับดำเนินการตามอำนาจหนาที่และภารกิจถ่ายโอนเลือกทำ</t>
  </si>
  <si>
    <t>(3) เงินอุดหนุนระบุวัตถุประสงค์  เพื่อพัฒนาประเทศ</t>
  </si>
  <si>
    <t>รายได้ที่รัฐบาลอุดหนุนให้โดยระบุวัตถุประสงค์/เฉพาะกิจ</t>
  </si>
  <si>
    <t>หมวดเงินอุดหนุนระบุวัตถุประสงค์/เฉพาะกิจ</t>
  </si>
  <si>
    <t>(1) เงินอุดหนุนระบุวัตถุประสงค์/เฉพาะกิจด้านการศึกษา</t>
  </si>
  <si>
    <t xml:space="preserve">(2) เงินอุดหนุนระบุวัตถุประสงค์/เฉพาะกิจจากกรมส่งเสริมฯ </t>
  </si>
  <si>
    <t>(3) เงินอุดหนุนเฉพาะกิจอื่น ๆ</t>
  </si>
  <si>
    <t>คงเหลือ</t>
  </si>
  <si>
    <t>ภาษีหัก  ณ  ที่จ่าย</t>
  </si>
  <si>
    <t>เงินประกันสัญญา</t>
  </si>
  <si>
    <t>ค่าใช้จ่ายภาษีบำรุงท้องที่  5 %</t>
  </si>
  <si>
    <t>องค์การบริหารส่วนตำบลแวงน้อย</t>
  </si>
  <si>
    <t>หมายเหตุประกอบงบแสดงฐานะการเงิน</t>
  </si>
  <si>
    <t>สำหรับปี   สิ้นสุดวันที่  30  กันยายน  2558</t>
  </si>
  <si>
    <t>ส่วนลดภาษีบำรุงท้องที่  6  %</t>
  </si>
  <si>
    <t>ประเภทลูกหนี้</t>
  </si>
  <si>
    <t>ประจำปี</t>
  </si>
  <si>
    <t>จำนวนราย</t>
  </si>
  <si>
    <t>จำนวนเงิน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</si>
  <si>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</si>
  <si>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</si>
  <si>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</si>
  <si>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หมายเหตุประกอบงงบแสดงฐานะการเงิน</t>
  </si>
  <si>
    <t>หมายเหตุ 5  ลูกหนี้ค่าภาษี</t>
  </si>
  <si>
    <t>โครงการ</t>
  </si>
  <si>
    <t>สำหรับปี  สิ้นสุดวันที่  30  กันยายน  2558</t>
  </si>
  <si>
    <t>หมายเหตุ  2  งบทรัพยสิน</t>
  </si>
  <si>
    <t>แผนงาน</t>
  </si>
  <si>
    <t>งาน</t>
  </si>
  <si>
    <t>หมวด</t>
  </si>
  <si>
    <t>ประเภท</t>
  </si>
  <si>
    <t>หมายเหตุ  8  รายจ่ายค้างจ่าย</t>
  </si>
  <si>
    <t>แหล่งเงิน</t>
  </si>
  <si>
    <t xml:space="preserve">                                       องค์การบริหารส่วนตำบลแวงน้อย</t>
  </si>
  <si>
    <t>บวก</t>
  </si>
  <si>
    <t>รับจริงสูงกว่ารายจ่ายจริง</t>
  </si>
  <si>
    <t>รับเงินสะสมระหว่างปี</t>
  </si>
  <si>
    <t>รายจ่ายค้างจ่าย</t>
  </si>
  <si>
    <t>หัก</t>
  </si>
  <si>
    <t xml:space="preserve">จ่ายขาดเงินสะสม </t>
  </si>
  <si>
    <t>หุ้นโรงพิมพ์ส่วนท้องถิ่น</t>
  </si>
  <si>
    <t>ลูกหนี้ค่าภาษี</t>
  </si>
  <si>
    <t>เงินสะสมที่สามารถนำไปใช้ได้</t>
  </si>
  <si>
    <t>เงินสะสม  1  ตุลาคม 2557</t>
  </si>
  <si>
    <t>หมายเหตุ  9  เงินสะสม</t>
  </si>
  <si>
    <t xml:space="preserve">เงินสะสม  ณ 30  กันยายน  2558 </t>
  </si>
  <si>
    <t xml:space="preserve">เงินสะสม  ณ 30  กันยายน 58 ประกอบด้วย </t>
  </si>
  <si>
    <t>อำเภอแวงน้อย    จังหวัดขอนแก่น</t>
  </si>
  <si>
    <t>(1) หายอดเงินสะสมจากงบแสดงฐานะการเงิน</t>
  </si>
  <si>
    <t xml:space="preserve">    (ปรากฎตามงบแสดงฐานะการเงิน)</t>
  </si>
  <si>
    <t xml:space="preserve">ยอดเงินสะสมที่นำไปใช้ได้  </t>
  </si>
  <si>
    <t>(2)  พิสูจน์ยอดเงินสะสมจากบัญชีเงินสด  เงินฝากธนาคารและเงินฝากจังหวัด</t>
  </si>
  <si>
    <t>บัญชีเงินรับฝากต่าง ๆ</t>
  </si>
  <si>
    <t>ยอดเงินสะสมที่นำไปใช้ได้</t>
  </si>
  <si>
    <r>
      <rPr>
        <b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เงินทุนสำรองสะสมปี 2557</t>
    </r>
  </si>
  <si>
    <t>เงินยืม/จ่ายขาดเงินสะสม</t>
  </si>
  <si>
    <t>ทั้งโครงการที่ยังไม่ได้ดำเนินการและโครงการที่อยู่ระหว่างดำเนินการและมีความประสงค์ที่</t>
  </si>
  <si>
    <t>จะจ่ายเงินตามโครงการข้างต้นต่อไป)</t>
  </si>
  <si>
    <t>รายงานรายจ่ายในการดำเนิงานที่จ่ายจากเงินรายรับตามแผนงาน.......งบกลาง........</t>
  </si>
  <si>
    <t>รายงานรายจ่ายในการดำเนิงานที่จ่ายจากเงินรายรับตามแผนงาน.......บริหารทั่วไป.......</t>
  </si>
  <si>
    <t>รายงานรายจ่ายในการดำเนิงานที่จ่ายจากเงินรายรับตามแผนงาน.......การรักษาความสงบภายใน.......</t>
  </si>
  <si>
    <t>รายงานรายจ่ายในการดำเนิงานที่จ่ายจากเงินรายรับตามแผนงาน.......การศึกษา......</t>
  </si>
  <si>
    <t>รายงานรายจ่ายในการดำเนิงานที่จ่ายจากเงินรายรับตามแผนงาน.......สาธารณสุข......</t>
  </si>
  <si>
    <t>รายงานรายจ่ายในการดำเนิงานที่จ่ายจากเงินรายรับตามแผนงาน.......สร้างความเข้มแข็งของชุมชน......</t>
  </si>
  <si>
    <t>รายงานรายจ่ายในการดำเนิงานที่จ่ายจากเงินรายรับตามแผนงาน.......การศาสนาวัฒนธรรมและนันทนาการ.......</t>
  </si>
  <si>
    <t>รายงานรายจ่ายในการดำเนิงานที่จ่ายจากเงินรายรับตามแผนงาน.......การเกษตร......</t>
  </si>
  <si>
    <t>รายงานรายจ่ายในการดำเนิงานที่จ่ายจากเงินรายรับตามแผนงาน.......เคหะและชุมชน.......</t>
  </si>
  <si>
    <t>ตั้งแต่วันที่  1  ตุลาคม  2557  ถึง  30  เมษายน  2557</t>
  </si>
  <si>
    <t>งบ</t>
  </si>
  <si>
    <t xml:space="preserve">ประมาณการ </t>
  </si>
  <si>
    <t>งานบริหารทั่วไป</t>
  </si>
  <si>
    <t>งานบริหารงานคลัง</t>
  </si>
  <si>
    <t>งานบริหารทั่วไปเกี่ยวกับการรักษาความสงบภายใน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</si>
  <si>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</si>
  <si>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</si>
  <si>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งานบริการสาธารณสุขอื่น</t>
  </si>
  <si>
    <t>งานส่งเสริมและสนับสนุนความเข้มแข็งของชุมชน</t>
  </si>
  <si>
    <t>งานกีฬาและนันทนาการ</t>
  </si>
  <si>
    <t>งานศาสนาวัฒนธรรมท้องถิ่น</t>
  </si>
  <si>
    <t>งานส่งเสริมการเกษตร</t>
  </si>
  <si>
    <t>งานอนุรักษ์แหล่งน้ำและป่าไม้</t>
  </si>
  <si>
    <t>งานบริหารทั่วไปเกี่ยวกับเคหะและชุมชน</t>
  </si>
  <si>
    <t>งานไฟฟ้าถนน</t>
  </si>
  <si>
    <t>งานกำจัดขยะมูลฝอยและสิ่งปฏิกูล</t>
  </si>
  <si>
    <t>งบบุคลากร</t>
  </si>
  <si>
    <t>งบประมาณ</t>
  </si>
  <si>
    <t>งบดำเนินงาน</t>
  </si>
  <si>
    <t>อุดหนุนระบุวัตถุประสงค์</t>
  </si>
  <si>
    <t>อุดหนุนระบุวัตถุประสงค์/เฉพาะกิจ)</t>
  </si>
  <si>
    <t>อุดหนุนระบุวัตถุประสงค์/เฉพาะกิจ</t>
  </si>
  <si>
    <t>งบลงทุน</t>
  </si>
  <si>
    <t>งบเงินอุดหนุน</t>
  </si>
  <si>
    <t>องค์การบริหารส่วนตำบลแวงแวงน้อย</t>
  </si>
  <si>
    <t>รายงานรายจ่ายในการดำเนินงานที่จ่ายจากเงินรายรับตามแผนงานรวม</t>
  </si>
  <si>
    <t xml:space="preserve">ตั้งแต่วันที่  1  ตุลาคม  2557  ถึง  30  กันยายน  2558 </t>
  </si>
  <si>
    <t>บริหารงานทั่วไป</t>
  </si>
  <si>
    <t>การรักษาความสงบภายใน</t>
  </si>
  <si>
    <t>การศึกษา</t>
  </si>
  <si>
    <t>สาธารณสุข</t>
  </si>
  <si>
    <t>เคหะและชุมชน</t>
  </si>
  <si>
    <t>สร้างความเข้มแข็งของชุมชน</t>
  </si>
  <si>
    <t>การศาสนาวัฒนะธรรมและนันทนาการ</t>
  </si>
  <si>
    <t>อุตสาหกรรมและการโยธา</t>
  </si>
  <si>
    <t>การเกษตร</t>
  </si>
  <si>
    <t>ค่าวสดุ</t>
  </si>
  <si>
    <t>สาธารณูปโภค</t>
  </si>
  <si>
    <t>ที่ดินและสิ่งก่อสร้าง</t>
  </si>
  <si>
    <t>งบแสดงผลการดำเนินงานจ่ายจากรายรับ</t>
  </si>
  <si>
    <t>ตั้งแต่วันที่  1  ตุลาคม 2557  ถึงวันที่  30   กันยายน  2558</t>
  </si>
  <si>
    <t>รายจ่ายจากเงินงบประมาณ</t>
  </si>
  <si>
    <t>รายจ่ายจากเงินอุดหนุนระบุวัตถุประสงค์/เฉพาะกิจ</t>
  </si>
  <si>
    <t>บริหารทั่วไป</t>
  </si>
  <si>
    <t>รักษาความสงบภายใน</t>
  </si>
  <si>
    <t>การศาสนาวัฒนธรรมและนันทนาการ</t>
  </si>
  <si>
    <t>เงินเดือน(ฝ่ายการเมือง)</t>
  </si>
  <si>
    <t>เงินเดือน(ฝ่ายประจำ)</t>
  </si>
  <si>
    <t>ค่าธรรมเนียมค่าปรับและใบอนุญาต</t>
  </si>
  <si>
    <t>อุดหนุนทั่วไป</t>
  </si>
  <si>
    <t>รายรับสูงกว่าหรือต่ำกว่ารายจ่าย</t>
  </si>
  <si>
    <t xml:space="preserve">  (ตั้งแต่  1  ตุลาคม 2557 จนถึงวันที่รายงาน  รวมเงินสะสมที่ได้รับอนุมัติให้จ่ายขาดแล้ว</t>
  </si>
  <si>
    <t>งบรายรับ-รายจ่าย ตามงบประมาณ ประจำปี พ.ศ. 2558</t>
  </si>
  <si>
    <t>ตั้งแต่วันที่ 1 ตุลาคม 2557 ถึง วันที่  30 กันยายน  2558</t>
  </si>
  <si>
    <t>เงินอุดหนุนทั่วไปเพื่อพัฒนาประเทศ</t>
  </si>
  <si>
    <t>เงินอุดหนุนเฉพาะกิจ/เงินอุดหนุนระบุวัตถุประสงค์</t>
  </si>
  <si>
    <t>ครุภัณอื่น</t>
  </si>
  <si>
    <t>ไฟฟ้า</t>
  </si>
  <si>
    <t>ดับเพลิง</t>
  </si>
  <si>
    <t>คอม</t>
  </si>
  <si>
    <t>งานบ้าน</t>
  </si>
  <si>
    <t>สนง.</t>
  </si>
  <si>
    <t>เผยแพร่</t>
  </si>
  <si>
    <t>ยานพาหนะ</t>
  </si>
  <si>
    <t>สำรวจ</t>
  </si>
  <si>
    <t>เงินสดและเงินฝากธนาคาร</t>
  </si>
  <si>
    <t>รายได้จากรัฐบาลค้างรับ</t>
  </si>
  <si>
    <t>ลูกหนี้เงินสะสม</t>
  </si>
  <si>
    <t>เงินรับฝาก</t>
  </si>
  <si>
    <t>เจ้าหนี้เงินสะสม</t>
  </si>
  <si>
    <t>เงินทุนสำรองเงินสะสม</t>
  </si>
  <si>
    <t>ลงชื่อ                   ผู้รายงาน</t>
  </si>
  <si>
    <t>เงินรับฝากโครงการเศรษฐกิจชุมชน</t>
  </si>
  <si>
    <t>เงินรับฝาก-ค่ารักษาพยาบาลสปสช.</t>
  </si>
  <si>
    <t>ลูกหนี้เงินยืมเศรษฐกิจชุมชน</t>
  </si>
  <si>
    <t>ค่าตอบแทน-เงินอุดหนุนระบุวัตถุประสงค์</t>
  </si>
  <si>
    <t>เงินเพิ่มพนักงานจ้าง-อุดหนุนระบุวัตถุประสงค์</t>
  </si>
  <si>
    <t>เงินสมทบประกันสังคม-อุดหนุนระบุวัตถุประสงค์</t>
  </si>
  <si>
    <t>เงินงบประมาณ</t>
  </si>
  <si>
    <t>ระดับก่อนวัยเรียนและประถมศึกษา</t>
  </si>
  <si>
    <t>อาหารเสริม(นม)</t>
  </si>
  <si>
    <t>บริหารทั่วไปเกี่ยวกับการศึกษา</t>
  </si>
  <si>
    <t>รายจ่ายเพื่อให้ได้มาซึ่งบริการ.</t>
  </si>
  <si>
    <t>สำรองจ่าย</t>
  </si>
  <si>
    <t>บริการสาธารณสุขและงานสาธารณสุขอื่น</t>
  </si>
  <si>
    <t>รายจ่ายเกี่ยวเนื่องกับการปฏิบัติราชการที่ไม่เข้าลักษณะรายจ่ายหมวดอื่น ๆ</t>
  </si>
  <si>
    <t>โครงการจ้างเหมาบริการผู้ปฏิบัติงานการแพทย์ฉุกเฉิน</t>
  </si>
  <si>
    <t>อนุรักษ์แหล่งน้ำและป่าไม้</t>
  </si>
  <si>
    <t>ค่าก่อสร้างสิ่งสาธารณูปโภค</t>
  </si>
  <si>
    <t>ขุดลอกหนองผักบุ้ง ม.2</t>
  </si>
  <si>
    <t>ไฟฟ้าและถนน</t>
  </si>
  <si>
    <t>ก่อสร้างรางระบายน้ำม.10</t>
  </si>
  <si>
    <t>วางท่อระบายน้ำศพด.บ้านนาจาน</t>
  </si>
  <si>
    <t>ก่อสร้างถนนคสล.ม.1</t>
  </si>
  <si>
    <t>ก่อสร้างถนนคสล.ม.3</t>
  </si>
  <si>
    <t>ก่อสร้างถนนคสล.ม6</t>
  </si>
  <si>
    <t>ก่อสร้างถนนคสลม.9</t>
  </si>
  <si>
    <t>ก่อสร้างถนนคสล.ม12</t>
  </si>
  <si>
    <t>ก่อสร้างถนนคสล.ม13</t>
  </si>
  <si>
    <t>กำจัดขยะมูลฝอยและสิ่งปฏิกูล</t>
  </si>
  <si>
    <t>ปรับปรุงบ่อขยะม.9</t>
  </si>
  <si>
    <t>รายงานยอดเงินสะสมที่นำไปใช้ได้คงเหลือ  ณ  30  กันยายน  2558</t>
  </si>
  <si>
    <t>ยอดเงินสะสมที่นำไปใช้ได้  ณ  วันที่ 30   กันยายน  2558  ยอดตาม (1)  หรือ  (2)</t>
  </si>
  <si>
    <t>ชื่อกลุ่ม</t>
  </si>
  <si>
    <t>เลขที่สัญญา</t>
  </si>
  <si>
    <t>กลุ่มปลูกหม่อนเลี้ยงไหม</t>
  </si>
  <si>
    <t>2/2558</t>
  </si>
  <si>
    <t>กลุ่มเลี้ยงโคกระบือพันธุ์พื้นเมือง</t>
  </si>
  <si>
    <t>1/2558</t>
  </si>
  <si>
    <t>กลุ่มเย็บผ้าบ้ากุดรู</t>
  </si>
  <si>
    <t>2/2546</t>
  </si>
  <si>
    <t>กลุ่มสตรีเย็บผ้าบ้านอีโล</t>
  </si>
  <si>
    <t>5/2555</t>
  </si>
  <si>
    <t>กลุ่มเลี้ยงหมูแม่พันธุ์</t>
  </si>
  <si>
    <t>2/2555</t>
  </si>
  <si>
    <t>กลุ่มทอผ้าไหม</t>
  </si>
  <si>
    <t>1/2557</t>
  </si>
  <si>
    <t>กลุ่มเศรษฐกิจชุมชนบ้านป่าเป้ง</t>
  </si>
  <si>
    <t>กลุ่มเลี้ยงโคและกระบือ บ้านโนนขี้เหล็ก</t>
  </si>
  <si>
    <t>5/2549</t>
  </si>
  <si>
    <t>กลุ่มเลี้ยงโคกระบือบ้านหนองแขม2</t>
  </si>
  <si>
    <t>2/2554</t>
  </si>
  <si>
    <t>รวมเงิน</t>
  </si>
  <si>
    <t>ชื่อหมู่บ้าน</t>
  </si>
  <si>
    <t>บ้านดอนหัน</t>
  </si>
  <si>
    <t>หนองแขม 1</t>
  </si>
  <si>
    <t>บ้านกุดรู</t>
  </si>
  <si>
    <t>บ้านอีโล</t>
  </si>
  <si>
    <t>บ้านโคกสี</t>
  </si>
  <si>
    <t>บ้านหนองหอย</t>
  </si>
  <si>
    <t>บ้านป่าเป้ง</t>
  </si>
  <si>
    <t>บ้านโนนขี้เหล็ก</t>
  </si>
  <si>
    <t>หนองแขม 2</t>
  </si>
  <si>
    <t>หมายเหตุ 3 เงินสดและเงินฝากธนาคาร</t>
  </si>
  <si>
    <t>เงินฝากธนาคาร-ออมทรัพย์</t>
  </si>
  <si>
    <t>ธกส.เลขที่01590-2-31418-9</t>
  </si>
  <si>
    <t>ธกส.เลขที่01590-2-48091-8</t>
  </si>
  <si>
    <t>ธกส.เลขที่01590-2-51085-4</t>
  </si>
  <si>
    <t>ธกส.เลขที่01590-2-68058-0</t>
  </si>
  <si>
    <t>กรุงไทยเลขที่ 422-0-05100-7</t>
  </si>
  <si>
    <t>เงินฝากประจำ</t>
  </si>
  <si>
    <t>กรุงไทยเลขที่422-2-03566-1</t>
  </si>
  <si>
    <t>กรุงไทยเลขที่422-2-04844-5</t>
  </si>
  <si>
    <t>รวมทั้งสิ้น</t>
  </si>
  <si>
    <t>หมายเหตุ 4  เงินรับฝาก</t>
  </si>
  <si>
    <t>หมายเหตุ   6   รายได้จากรัฐบาลค้างรับ</t>
  </si>
  <si>
    <t>หมายเหตุ 7 ลูกหนี้โครงการเศรษฐกิจชุมชน</t>
  </si>
  <si>
    <t xml:space="preserve">  ก่อสร้างถนนคสล.ม11</t>
  </si>
  <si>
    <t>เงินสะสมที่สามารถนำไปใช้ได้ ยกมา ณ 1 ตุลาคม 2557</t>
  </si>
  <si>
    <t>เงินฝาก ก.ส.ท./ก.ส.อ.</t>
  </si>
  <si>
    <t>ในปีงบประมาณ..พ.ศ.2558.......ได้รับอนุมัติให้จ่ายเงินสะสมจำนวน  3,595,000.-บาท  และจะเบิกจ่าย</t>
  </si>
  <si>
    <t>ในปีงบประมาณต่อไป   ตามรายละเอียดแนบท้ายหมายเหตุ 9.1</t>
  </si>
  <si>
    <t>หมายเหตุ 9.1</t>
  </si>
  <si>
    <t>รายงานรายจ่ายที่ได้รับอนุมัติให้จ่ายจากเงินสะสม</t>
  </si>
  <si>
    <t>องค์การบริหารส่วนตำบลแวงน้อย อ.แวงน้อย จ.ขอนแก่น</t>
  </si>
  <si>
    <t>เพียง ณ วันที่ 30 กันยายน 2558</t>
  </si>
  <si>
    <t>หมวดประเภท</t>
  </si>
  <si>
    <t>จำนวนเงินที่ได้รับอนุมัติ</t>
  </si>
  <si>
    <t>ก่อหนี้ผูกพัน</t>
  </si>
  <si>
    <t>เบิกจ่าย</t>
  </si>
  <si>
    <t>คงเหลือเบิกจ่าย</t>
  </si>
  <si>
    <t>ครุภัณฑ์ยานพาหนะแลขนส่ง</t>
  </si>
  <si>
    <t>ค่าก่อสร้างสาธารณูปโภค</t>
  </si>
  <si>
    <t>อุดหนุนเพื่อพัฒนาประเทศ</t>
  </si>
  <si>
    <t>รับจริง</t>
  </si>
  <si>
    <t>ระบุวัตถุประสงค์</t>
  </si>
  <si>
    <t>รายจ่ายจากเงินสะสม</t>
  </si>
  <si>
    <t>งบแสดงผลการดำเนินงานจ่ายจากรายรับและเงินสะสม</t>
  </si>
  <si>
    <t xml:space="preserve">    ยอดเงินสะสม  ณ  วันที่  30  กันยายน 2558</t>
  </si>
  <si>
    <t xml:space="preserve">       ยอดเงินสด  เงินฝากธนาคารและเงินฝากจังหวัด  ณ  วันที่ 30 กันยายน  2558 </t>
  </si>
  <si>
    <t>คงเหลือเงินสะสมที่นำไปใช้ได้  ณ  วันที่  30  กันยายน  2558</t>
  </si>
  <si>
    <t>ลูกหนี้ภาษี</t>
  </si>
  <si>
    <t>เงินทุนสำรองสะสมปี 2558</t>
  </si>
  <si>
    <t>ลูกหนี้เศรษฐกิจชุมชน</t>
  </si>
  <si>
    <t>บัญชีรายได้จากรัฐบาลค้างรับ</t>
  </si>
  <si>
    <t>หมายเหตุ  8  รายจ่ายค้างจ่ายกรณีไม่ได้ก่อหนี้ผูกพัน</t>
  </si>
  <si>
    <t>ค่าตอบแทนผู้ปฏิบัติราชการอันเป็นประโยชน์แก่องค์กรปกครองส่วนท้องถิ่น</t>
  </si>
  <si>
    <t>จำนวนเงินที่กัน</t>
  </si>
  <si>
    <t>บริหารงานคลัง</t>
  </si>
  <si>
    <t>บริหารทั่วไปเกี่ยกับการศึกษา</t>
  </si>
  <si>
    <t>เงินอุดหนุนระบุวัตถุประสงค์</t>
  </si>
  <si>
    <t>เงินช่วยเหลือการศึกษาบุตร</t>
  </si>
  <si>
    <t>หมายเหตุ 8 รายจ่ายค้างจ่ายกรณีไม่ได้ก่อหนี้ผูกพัน</t>
  </si>
  <si>
    <t>เบี้ยยังชีพผู้สูงอายุ</t>
  </si>
  <si>
    <t>เบี้ยยังชีพผู้พิการ</t>
  </si>
  <si>
    <t>ข้อมูลทั่วไป</t>
  </si>
  <si>
    <t>ข้อมูลทั่วไปขององค์การบริหารส่วนตำบลแวงน้อย อำเภอแวงน้อย จังหวัดขอนแก่น</t>
  </si>
  <si>
    <t>หมายเลข 2065 สายเมืองพล-ชัยภูมิ กม.ที่ 16 ห่างจากที่ว่าการอำเภอแวงน้อย มาทางด้านทิศตะวันออกระยะทาง</t>
  </si>
  <si>
    <t>6 กิโลเมตร และอยู่ห่างจากอำเภอเมือง จังหวัดขอนแก่น มาทางทิศใต้ระยะทางประมาณ 92 กิโลเมตร</t>
  </si>
  <si>
    <t>อาณาเขต โดยมีพื้นที่และเขตติดต่อกับเขตองค์กรปกครองส่วนท้องถิ่นใกล้เคียง ดังนี้</t>
  </si>
  <si>
    <t>ทิศเหนือ ติดต่อกับ เทศบาลก้านเหลือง อำเภอแวงน้อย จังหวัดขอนแก่น</t>
  </si>
  <si>
    <t>ทิศใต้ ติดต่อกับองค์การบริหารส่วนตำบลทางขวาง อำเภอแวงน้อย จังหวัดขอนแก่น</t>
  </si>
  <si>
    <t>24,862 ไร่ หรือ 39.78 ตารางกิโลเมตร คิดเป็นร้อยละ 18.42 ของพื้นที่ทั้งหมดของอำเภอแวงน้อย และมีพื้นที่</t>
  </si>
  <si>
    <t>สูงจากระดับน้ำทะเลปานกลางน้อยกว่า 180-200 เมตร โดยมีเนื้อที่แยกเป็นรายหมู่ดังนี้</t>
  </si>
  <si>
    <t>หมู่ที่</t>
  </si>
  <si>
    <t>บ้าน</t>
  </si>
  <si>
    <t>เนื้อที่(ไร่)</t>
  </si>
  <si>
    <t>อันดับ</t>
  </si>
  <si>
    <t>แวงน้อย</t>
  </si>
  <si>
    <t>ดอนหัน</t>
  </si>
  <si>
    <t>หนองแขม1</t>
  </si>
  <si>
    <t>กุดรู</t>
  </si>
  <si>
    <t>อีโล</t>
  </si>
  <si>
    <t>โคกสี</t>
  </si>
  <si>
    <t>หนองหอย</t>
  </si>
  <si>
    <t>ป่าเป้ง</t>
  </si>
  <si>
    <t>โนนศิลา</t>
  </si>
  <si>
    <t>นาจาน</t>
  </si>
  <si>
    <t>โนนขึ้เหล็ก</t>
  </si>
  <si>
    <t>ศรีเมือง</t>
  </si>
  <si>
    <t>หนองแขม2</t>
  </si>
  <si>
    <t xml:space="preserve">ลักษณะภูมิประเทศขององค์การบริหารส่วนตำบลแวงน้อย </t>
  </si>
  <si>
    <t>องค์การบริหารส่วนตำบลแวงน้อย มีสภาพพื้นที่และลักษณะภูมิประเทศของตำบลส่วนใหญ่เป็น</t>
  </si>
  <si>
    <t>พื้นที่ราบและพื้นที่ดอน</t>
  </si>
  <si>
    <t>การแบ่งเขตการปกครองขององค์การบริหารส่วนตำบลแวงน้อย</t>
  </si>
  <si>
    <t>องค์การบริหารส่วนตำบลแวงน้อย มีการแบ่งเขตการปกครองออกทั้งหมดเป็น 13 หมู่บ้าน</t>
  </si>
  <si>
    <t>แบ่งเป็นหมู้บ้านที่อยู่ในเขต องค์การบริหารส่วนตำบลแวงน้อย เต็มพื้นที่ จำนวน 10 หมู่บ้าน ได้แก่</t>
  </si>
  <si>
    <t>หมูที่ 2</t>
  </si>
  <si>
    <t>หมู่ที่ 4</t>
  </si>
  <si>
    <t>หมู่ที่ 7</t>
  </si>
  <si>
    <t>หมู่ที่ 9</t>
  </si>
  <si>
    <t>หมู่ที่ 11</t>
  </si>
  <si>
    <t>บ้านโนนศิลา</t>
  </si>
  <si>
    <t>หมู่ที่ 3</t>
  </si>
  <si>
    <t>หมู่ที่ 5</t>
  </si>
  <si>
    <t>หมู่ที่ 8</t>
  </si>
  <si>
    <t>หมู่ที่ 10</t>
  </si>
  <si>
    <t>หมู่ที่ 13</t>
  </si>
  <si>
    <t>บ้านหนองแขม 1</t>
  </si>
  <si>
    <t>บ้านนาจาน</t>
  </si>
  <si>
    <t>บ้านหนองแขม 2</t>
  </si>
  <si>
    <t xml:space="preserve">                                  องค์การบริหารส่วนตำบลแวงน้อย</t>
  </si>
  <si>
    <t xml:space="preserve">                             หมายเหตุประกอบงบแสดงฐานะการเงิน</t>
  </si>
  <si>
    <t xml:space="preserve">                              สำหรับปี สิ้นสุดวันที่  30 กันยายน 2558</t>
  </si>
  <si>
    <t>และหมู่บ้านที่อยู่ในเขต องค์การบริหารส่วนตำบลแวงน้อย บางส่วนจำนวน 3 หมู่บ้าน</t>
  </si>
  <si>
    <t>หมู่ทื่ 1</t>
  </si>
  <si>
    <t>บ้านแวงน้อย</t>
  </si>
  <si>
    <t>บ้านศรีเมือง</t>
  </si>
  <si>
    <t>หมู่ที 6</t>
  </si>
  <si>
    <t>หมู่ที 12</t>
  </si>
  <si>
    <t xml:space="preserve">หมู่ที่ </t>
  </si>
  <si>
    <t>ชาย</t>
  </si>
  <si>
    <t>หญิง</t>
  </si>
  <si>
    <t>ป้าเป้ง</t>
  </si>
  <si>
    <t>โนนขี้เหล็ก</t>
  </si>
  <si>
    <t>93</t>
  </si>
  <si>
    <t>799</t>
  </si>
  <si>
    <t>661</t>
  </si>
  <si>
    <t>1,213</t>
  </si>
  <si>
    <t>955</t>
  </si>
  <si>
    <t>74</t>
  </si>
  <si>
    <t>470</t>
  </si>
  <si>
    <t>312</t>
  </si>
  <si>
    <t>469</t>
  </si>
  <si>
    <t>394</t>
  </si>
  <si>
    <t>125</t>
  </si>
  <si>
    <t>1,093</t>
  </si>
  <si>
    <t>6,695</t>
  </si>
  <si>
    <t xml:space="preserve">              ที่ตั้ง องค์การบริหารส่วนตำบลแวงน้อย ตั้งอยู่ ณ หมู่ที่ 4 บ้านกุดรู โดยตั้งอยู่ริมถนนทางหลวงแผ่นดิน</t>
  </si>
  <si>
    <t>ทิศตะวันออก ติดต่อกับ องค์การบริหารส่วนตำบลลอมคอม และองค์การบริหารส่วนตำบล</t>
  </si>
  <si>
    <t>โคกสง่า อำเภอพล จังหวัดขอนแก่น</t>
  </si>
  <si>
    <t>ทิศตะวันตก ติดต่อกับ องค์การบริหารส่วนตำบลละหานนา และองค์การบริหารส่วนตำบล</t>
  </si>
  <si>
    <t>ท่านางแนว อำเภอแวงน้อย จังหวัดขอนแก่น</t>
  </si>
  <si>
    <t xml:space="preserve">                 เนื้อที่องค์การบริหารส่วนตำบลแวงน้อย มีพื้นที่ตำบลตามประกาศกระทรวงมหาดไทยโดยประมาณ</t>
  </si>
  <si>
    <t>ประชากรและบ้าน ขององค์การบริหารส่วนตำบลแวงน้อย</t>
  </si>
  <si>
    <t>หมายเหตุ 1</t>
  </si>
  <si>
    <t>สรุปนโยบายการบัญชีที่สำคัญ</t>
  </si>
  <si>
    <t xml:space="preserve">1.1 การบันทึกบัญชีเพื่อจัดทำงบแสดงฐานะการเงินเป็นไปตามเกณฑ์เงินสดและเกณฑ์ </t>
  </si>
  <si>
    <t>ตามประกาศกระทรวงมหาดไทย เรื่อง หลักเกณฑ์และวิธีปฏิบัติการบันทึกบัญชี การจัดทำทะเบียน และรายงาน</t>
  </si>
  <si>
    <t>การเงินขององค์กรปกครองส่วนท้องถิ่น เมื่อวันที่ 20 มีนาคม พ.ศ. 2558 และหนังสือสั่งการที่เกี่ยวข้อง</t>
  </si>
  <si>
    <t>ที่ตั้งและอาณาเขต</t>
  </si>
  <si>
    <t>ข้อมูลจากสำนักทะเบียนอำเภอแวงน้อย ข้อมุล ณ วันที่ 1 ตุลาคม พ.ศ. 2558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</si>
</sst>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9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TH SarabunPSK"/>
      <family val="2"/>
    </font>
    <font>
      <sz val="14"/>
      <name val="Cordia New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Arial"/>
      <family val="0"/>
    </font>
    <font>
      <b/>
      <sz val="14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b/>
      <sz val="12"/>
      <color indexed="30"/>
      <name val="TH SarabunPSK"/>
      <family val="2"/>
    </font>
    <font>
      <sz val="12"/>
      <color indexed="30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b/>
      <sz val="13"/>
      <color indexed="10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5"/>
      <name val="TH SarabunPSK"/>
      <family val="2"/>
    </font>
    <font>
      <u val="single"/>
      <sz val="16"/>
      <name val="TH SarabunPSK"/>
      <family val="2"/>
    </font>
    <font>
      <b/>
      <sz val="12"/>
      <color indexed="8"/>
      <name val="TH SarabunPSK"/>
      <family val="2"/>
    </font>
    <font>
      <sz val="10"/>
      <color indexed="8"/>
      <name val="TH SarabunPSK"/>
      <family val="2"/>
    </font>
    <font>
      <sz val="11"/>
      <color indexed="10"/>
      <name val="TH SarabunPSK"/>
      <family val="2"/>
    </font>
    <font>
      <sz val="10"/>
      <color indexed="10"/>
      <name val="TH SarabunPSK"/>
      <family val="2"/>
    </font>
    <font>
      <b/>
      <sz val="11"/>
      <color indexed="30"/>
      <name val="TH SarabunPSK"/>
      <family val="2"/>
    </font>
    <font>
      <sz val="10"/>
      <color indexed="30"/>
      <name val="TH SarabunPSK"/>
      <family val="2"/>
    </font>
    <font>
      <b/>
      <sz val="11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t"/>
      <family val="0"/>
    </font>
    <font>
      <sz val="11"/>
      <color indexed="8"/>
      <name val="thaisa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2"/>
      <color rgb="FF0070C0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2"/>
      <color rgb="FF0070C0"/>
      <name val="TH SarabunPSK"/>
      <family val="2"/>
    </font>
    <font>
      <b/>
      <sz val="13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0"/>
      <color theme="1"/>
      <name val="TH SarabunPSK"/>
      <family val="2"/>
    </font>
    <font>
      <sz val="11"/>
      <color rgb="FFFF0000"/>
      <name val="TH SarabunPSK"/>
      <family val="2"/>
    </font>
    <font>
      <b/>
      <sz val="11"/>
      <color theme="1"/>
      <name val="TH SarabunPSK"/>
      <family val="2"/>
    </font>
    <font>
      <sz val="10"/>
      <color rgb="FFFF0000"/>
      <name val="TH SarabunPSK"/>
      <family val="2"/>
    </font>
    <font>
      <sz val="10"/>
      <color rgb="FF0070C0"/>
      <name val="TH SarabunPSK"/>
      <family val="2"/>
    </font>
    <font>
      <sz val="8"/>
      <color theme="1"/>
      <name val="Calibri"/>
      <family val="2"/>
    </font>
    <font>
      <sz val="11"/>
      <color theme="1"/>
      <name val="t"/>
      <family val="0"/>
    </font>
    <font>
      <sz val="11"/>
      <color theme="1"/>
      <name val="thaisa"/>
      <family val="0"/>
    </font>
    <font>
      <b/>
      <sz val="11"/>
      <color rgb="FF0070C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hair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 style="hair"/>
      <right style="thin"/>
      <top style="thin"/>
      <bottom style="double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 style="thin"/>
      <top/>
      <bottom/>
    </border>
    <border>
      <left style="thin"/>
      <right style="thin"/>
      <top style="dashed"/>
      <bottom/>
    </border>
    <border>
      <left style="thin"/>
      <right style="thin"/>
      <top/>
      <bottom style="dashed"/>
    </border>
    <border>
      <left style="thin"/>
      <right style="thin"/>
      <top style="thin"/>
      <bottom style="dashed"/>
    </border>
    <border>
      <left style="dashed"/>
      <right style="thin"/>
      <top/>
      <bottom style="dashed"/>
    </border>
    <border>
      <left style="thin"/>
      <right style="dashed"/>
      <top/>
      <bottom style="dashed"/>
    </border>
    <border>
      <left style="dashed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dashed"/>
      <top style="dashed"/>
      <bottom style="dashed"/>
    </border>
    <border>
      <left style="thin"/>
      <right style="thin"/>
      <top style="dashed"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3" fillId="0" borderId="0">
      <alignment/>
      <protection/>
    </xf>
    <xf numFmtId="0" fontId="61" fillId="23" borderId="1" applyNumberFormat="0" applyAlignment="0" applyProtection="0"/>
    <xf numFmtId="0" fontId="62" fillId="24" borderId="0" applyNumberFormat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505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7" fillId="0" borderId="0" xfId="49" applyFont="1" applyAlignment="1">
      <alignment horizontal="left" vertical="center"/>
      <protection/>
    </xf>
    <xf numFmtId="49" fontId="7" fillId="0" borderId="10" xfId="49" applyNumberFormat="1" applyFont="1" applyBorder="1" applyAlignment="1">
      <alignment horizontal="center" vertical="center"/>
      <protection/>
    </xf>
    <xf numFmtId="187" fontId="7" fillId="0" borderId="11" xfId="33" applyNumberFormat="1" applyFont="1" applyBorder="1" applyAlignment="1">
      <alignment horizontal="right" vertical="center"/>
    </xf>
    <xf numFmtId="49" fontId="7" fillId="0" borderId="12" xfId="49" applyNumberFormat="1" applyFont="1" applyBorder="1" applyAlignment="1">
      <alignment horizontal="center" vertical="center"/>
      <protection/>
    </xf>
    <xf numFmtId="187" fontId="7" fillId="0" borderId="11" xfId="33" applyNumberFormat="1" applyFont="1" applyBorder="1" applyAlignment="1">
      <alignment vertical="center"/>
    </xf>
    <xf numFmtId="49" fontId="8" fillId="0" borderId="13" xfId="49" applyNumberFormat="1" applyFont="1" applyBorder="1" applyAlignment="1">
      <alignment horizontal="center" vertical="center"/>
      <protection/>
    </xf>
    <xf numFmtId="0" fontId="7" fillId="0" borderId="0" xfId="49" applyFont="1" applyAlignment="1">
      <alignment vertical="center"/>
      <protection/>
    </xf>
    <xf numFmtId="49" fontId="7" fillId="0" borderId="14" xfId="49" applyNumberFormat="1" applyFont="1" applyBorder="1" applyAlignment="1">
      <alignment horizontal="center" vertical="center"/>
      <protection/>
    </xf>
    <xf numFmtId="187" fontId="7" fillId="0" borderId="15" xfId="33" applyNumberFormat="1" applyFont="1" applyBorder="1" applyAlignment="1">
      <alignment horizontal="right" vertical="center"/>
    </xf>
    <xf numFmtId="49" fontId="7" fillId="0" borderId="16" xfId="49" applyNumberFormat="1" applyFont="1" applyBorder="1" applyAlignment="1">
      <alignment horizontal="center" vertical="center"/>
      <protection/>
    </xf>
    <xf numFmtId="187" fontId="7" fillId="0" borderId="15" xfId="33" applyNumberFormat="1" applyFont="1" applyBorder="1" applyAlignment="1">
      <alignment vertical="center"/>
    </xf>
    <xf numFmtId="49" fontId="8" fillId="0" borderId="17" xfId="49" applyNumberFormat="1" applyFont="1" applyBorder="1" applyAlignment="1">
      <alignment horizontal="center" vertical="center"/>
      <protection/>
    </xf>
    <xf numFmtId="49" fontId="7" fillId="0" borderId="14" xfId="49" applyNumberFormat="1" applyFont="1" applyBorder="1" applyAlignment="1" quotePrefix="1">
      <alignment horizontal="center" vertical="center"/>
      <protection/>
    </xf>
    <xf numFmtId="49" fontId="7" fillId="0" borderId="16" xfId="33" applyNumberFormat="1" applyFont="1" applyBorder="1" applyAlignment="1">
      <alignment horizontal="center" vertical="center"/>
    </xf>
    <xf numFmtId="187" fontId="7" fillId="0" borderId="15" xfId="33" applyNumberFormat="1" applyFont="1" applyBorder="1" applyAlignment="1">
      <alignment horizontal="center" vertical="center"/>
    </xf>
    <xf numFmtId="0" fontId="7" fillId="0" borderId="18" xfId="49" applyFont="1" applyBorder="1" applyAlignment="1">
      <alignment vertical="center"/>
      <protection/>
    </xf>
    <xf numFmtId="0" fontId="7" fillId="0" borderId="19" xfId="49" applyFont="1" applyBorder="1" applyAlignment="1">
      <alignment horizontal="center" vertical="center"/>
      <protection/>
    </xf>
    <xf numFmtId="187" fontId="7" fillId="0" borderId="20" xfId="33" applyNumberFormat="1" applyFont="1" applyBorder="1" applyAlignment="1">
      <alignment vertical="center"/>
    </xf>
    <xf numFmtId="49" fontId="7" fillId="0" borderId="21" xfId="49" applyNumberFormat="1" applyFont="1" applyBorder="1" applyAlignment="1">
      <alignment horizontal="center" vertical="center"/>
      <protection/>
    </xf>
    <xf numFmtId="49" fontId="8" fillId="0" borderId="21" xfId="49" applyNumberFormat="1" applyFont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7" fillId="0" borderId="22" xfId="49" applyNumberFormat="1" applyFont="1" applyBorder="1" applyAlignment="1">
      <alignment horizontal="center" vertical="center"/>
      <protection/>
    </xf>
    <xf numFmtId="0" fontId="7" fillId="0" borderId="14" xfId="49" applyFont="1" applyBorder="1" applyAlignment="1">
      <alignment horizontal="left" vertical="center"/>
      <protection/>
    </xf>
    <xf numFmtId="0" fontId="7" fillId="0" borderId="14" xfId="49" applyFont="1" applyBorder="1" applyAlignment="1">
      <alignment vertical="center"/>
      <protection/>
    </xf>
    <xf numFmtId="0" fontId="7" fillId="0" borderId="19" xfId="49" applyFont="1" applyBorder="1" applyAlignment="1">
      <alignment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vertical="center"/>
    </xf>
    <xf numFmtId="187" fontId="5" fillId="0" borderId="14" xfId="33" applyNumberFormat="1" applyFont="1" applyBorder="1" applyAlignment="1">
      <alignment vertical="center"/>
    </xf>
    <xf numFmtId="43" fontId="5" fillId="0" borderId="14" xfId="33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87" fontId="4" fillId="0" borderId="23" xfId="33" applyNumberFormat="1" applyFont="1" applyBorder="1" applyAlignment="1">
      <alignment vertical="center"/>
    </xf>
    <xf numFmtId="43" fontId="4" fillId="0" borderId="23" xfId="33" applyFont="1" applyBorder="1" applyAlignment="1">
      <alignment vertical="center"/>
    </xf>
    <xf numFmtId="187" fontId="5" fillId="0" borderId="14" xfId="33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43" fontId="4" fillId="0" borderId="24" xfId="0" applyNumberFormat="1" applyFont="1" applyBorder="1" applyAlignment="1">
      <alignment vertical="center"/>
    </xf>
    <xf numFmtId="43" fontId="5" fillId="0" borderId="14" xfId="33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43" fontId="5" fillId="0" borderId="14" xfId="33" applyNumberFormat="1" applyFont="1" applyBorder="1" applyAlignment="1">
      <alignment horizontal="right" vertical="center"/>
    </xf>
    <xf numFmtId="43" fontId="4" fillId="0" borderId="24" xfId="33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187" fontId="5" fillId="0" borderId="23" xfId="33" applyNumberFormat="1" applyFont="1" applyFill="1" applyBorder="1" applyAlignment="1">
      <alignment horizontal="center" vertical="center"/>
    </xf>
    <xf numFmtId="43" fontId="5" fillId="0" borderId="19" xfId="33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3" fontId="4" fillId="0" borderId="14" xfId="33" applyFont="1" applyBorder="1" applyAlignment="1">
      <alignment vertical="center"/>
    </xf>
    <xf numFmtId="43" fontId="4" fillId="0" borderId="14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70" fillId="0" borderId="0" xfId="0" applyFont="1" applyAlignment="1">
      <alignment/>
    </xf>
    <xf numFmtId="0" fontId="8" fillId="0" borderId="0" xfId="0" applyFont="1" applyAlignment="1">
      <alignment/>
    </xf>
    <xf numFmtId="0" fontId="71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43" fontId="7" fillId="0" borderId="0" xfId="33" applyFont="1" applyBorder="1" applyAlignment="1">
      <alignment/>
    </xf>
    <xf numFmtId="187" fontId="7" fillId="0" borderId="0" xfId="33" applyNumberFormat="1" applyFont="1" applyAlignment="1">
      <alignment/>
    </xf>
    <xf numFmtId="43" fontId="7" fillId="0" borderId="0" xfId="33" applyFont="1" applyAlignment="1">
      <alignment/>
    </xf>
    <xf numFmtId="43" fontId="10" fillId="0" borderId="26" xfId="33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 horizontal="center"/>
    </xf>
    <xf numFmtId="43" fontId="10" fillId="0" borderId="0" xfId="33" applyFont="1" applyBorder="1" applyAlignment="1">
      <alignment/>
    </xf>
    <xf numFmtId="0" fontId="10" fillId="0" borderId="0" xfId="0" applyFont="1" applyBorder="1" applyAlignment="1">
      <alignment/>
    </xf>
    <xf numFmtId="43" fontId="10" fillId="0" borderId="27" xfId="33" applyFont="1" applyBorder="1" applyAlignment="1">
      <alignment/>
    </xf>
    <xf numFmtId="0" fontId="10" fillId="0" borderId="0" xfId="0" applyFont="1" applyAlignment="1">
      <alignment/>
    </xf>
    <xf numFmtId="43" fontId="7" fillId="0" borderId="18" xfId="33" applyFont="1" applyBorder="1" applyAlignment="1">
      <alignment/>
    </xf>
    <xf numFmtId="0" fontId="16" fillId="0" borderId="0" xfId="0" applyFont="1" applyAlignment="1">
      <alignment/>
    </xf>
    <xf numFmtId="43" fontId="10" fillId="0" borderId="18" xfId="33" applyFont="1" applyBorder="1" applyAlignment="1">
      <alignment/>
    </xf>
    <xf numFmtId="0" fontId="16" fillId="0" borderId="0" xfId="0" applyFont="1" applyAlignment="1">
      <alignment horizontal="center" vertical="center"/>
    </xf>
    <xf numFmtId="43" fontId="10" fillId="0" borderId="0" xfId="0" applyNumberFormat="1" applyFont="1" applyAlignment="1">
      <alignment/>
    </xf>
    <xf numFmtId="0" fontId="8" fillId="0" borderId="14" xfId="0" applyFont="1" applyBorder="1" applyAlignment="1">
      <alignment vertical="center" wrapText="1"/>
    </xf>
    <xf numFmtId="43" fontId="8" fillId="0" borderId="14" xfId="33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43" fontId="70" fillId="0" borderId="14" xfId="33" applyFont="1" applyBorder="1" applyAlignment="1">
      <alignment vertical="center"/>
    </xf>
    <xf numFmtId="0" fontId="72" fillId="0" borderId="19" xfId="0" applyFont="1" applyBorder="1" applyAlignment="1">
      <alignment vertical="center"/>
    </xf>
    <xf numFmtId="43" fontId="72" fillId="0" borderId="14" xfId="33" applyFont="1" applyBorder="1" applyAlignment="1">
      <alignment vertical="center"/>
    </xf>
    <xf numFmtId="43" fontId="72" fillId="0" borderId="19" xfId="33" applyFont="1" applyBorder="1" applyAlignment="1">
      <alignment vertical="center"/>
    </xf>
    <xf numFmtId="43" fontId="72" fillId="0" borderId="19" xfId="33" applyFont="1" applyBorder="1" applyAlignment="1">
      <alignment horizontal="center" vertical="center"/>
    </xf>
    <xf numFmtId="0" fontId="72" fillId="0" borderId="14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43" fontId="73" fillId="0" borderId="24" xfId="33" applyFont="1" applyBorder="1" applyAlignment="1">
      <alignment vertical="center"/>
    </xf>
    <xf numFmtId="43" fontId="74" fillId="0" borderId="22" xfId="33" applyFont="1" applyBorder="1" applyAlignment="1">
      <alignment vertical="center"/>
    </xf>
    <xf numFmtId="0" fontId="74" fillId="0" borderId="28" xfId="0" applyFont="1" applyBorder="1" applyAlignment="1">
      <alignment vertical="center"/>
    </xf>
    <xf numFmtId="43" fontId="73" fillId="0" borderId="24" xfId="0" applyNumberFormat="1" applyFont="1" applyBorder="1" applyAlignment="1">
      <alignment vertical="center"/>
    </xf>
    <xf numFmtId="0" fontId="74" fillId="0" borderId="14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horizontal="right" vertical="center"/>
    </xf>
    <xf numFmtId="0" fontId="8" fillId="0" borderId="30" xfId="0" applyFont="1" applyBorder="1" applyAlignment="1">
      <alignment vertical="center"/>
    </xf>
    <xf numFmtId="0" fontId="8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43" fontId="8" fillId="0" borderId="30" xfId="33" applyFont="1" applyBorder="1" applyAlignment="1">
      <alignment vertical="center"/>
    </xf>
    <xf numFmtId="43" fontId="8" fillId="0" borderId="33" xfId="33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43" fontId="8" fillId="0" borderId="35" xfId="33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43" fontId="8" fillId="0" borderId="36" xfId="33" applyFont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6" fillId="0" borderId="33" xfId="0" applyFont="1" applyBorder="1" applyAlignment="1">
      <alignment vertical="center"/>
    </xf>
    <xf numFmtId="43" fontId="70" fillId="0" borderId="35" xfId="33" applyFont="1" applyBorder="1" applyAlignment="1">
      <alignment vertical="center"/>
    </xf>
    <xf numFmtId="43" fontId="70" fillId="0" borderId="36" xfId="33" applyFont="1" applyBorder="1" applyAlignment="1">
      <alignment vertical="center"/>
    </xf>
    <xf numFmtId="43" fontId="8" fillId="0" borderId="32" xfId="33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43" fontId="75" fillId="0" borderId="19" xfId="33" applyFont="1" applyBorder="1" applyAlignment="1">
      <alignment vertical="center"/>
    </xf>
    <xf numFmtId="43" fontId="75" fillId="0" borderId="19" xfId="33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43" fontId="8" fillId="0" borderId="37" xfId="33" applyFont="1" applyBorder="1" applyAlignment="1">
      <alignment vertical="center"/>
    </xf>
    <xf numFmtId="43" fontId="70" fillId="0" borderId="37" xfId="33" applyFont="1" applyBorder="1" applyAlignment="1">
      <alignment vertical="center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/>
    </xf>
    <xf numFmtId="49" fontId="7" fillId="0" borderId="14" xfId="0" applyNumberFormat="1" applyFont="1" applyBorder="1" applyAlignment="1">
      <alignment horizontal="center"/>
    </xf>
    <xf numFmtId="43" fontId="7" fillId="0" borderId="14" xfId="33" applyFont="1" applyBorder="1" applyAlignment="1">
      <alignment/>
    </xf>
    <xf numFmtId="0" fontId="8" fillId="0" borderId="14" xfId="0" applyFont="1" applyBorder="1" applyAlignment="1">
      <alignment/>
    </xf>
    <xf numFmtId="43" fontId="7" fillId="0" borderId="14" xfId="33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49" fontId="7" fillId="0" borderId="18" xfId="0" applyNumberFormat="1" applyFont="1" applyBorder="1" applyAlignment="1">
      <alignment horizontal="center"/>
    </xf>
    <xf numFmtId="43" fontId="7" fillId="0" borderId="19" xfId="33" applyFont="1" applyBorder="1" applyAlignment="1">
      <alignment/>
    </xf>
    <xf numFmtId="43" fontId="7" fillId="0" borderId="38" xfId="33" applyFont="1" applyBorder="1" applyAlignment="1">
      <alignment/>
    </xf>
    <xf numFmtId="49" fontId="7" fillId="0" borderId="14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43" fontId="7" fillId="0" borderId="10" xfId="33" applyFont="1" applyBorder="1" applyAlignment="1">
      <alignment/>
    </xf>
    <xf numFmtId="0" fontId="7" fillId="0" borderId="14" xfId="0" applyFont="1" applyBorder="1" applyAlignment="1">
      <alignment horizontal="left" vertical="center"/>
    </xf>
    <xf numFmtId="49" fontId="7" fillId="0" borderId="28" xfId="0" applyNumberFormat="1" applyFont="1" applyBorder="1" applyAlignment="1">
      <alignment horizontal="center" vertical="center"/>
    </xf>
    <xf numFmtId="43" fontId="7" fillId="0" borderId="14" xfId="33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7" fillId="0" borderId="14" xfId="0" applyNumberFormat="1" applyFont="1" applyBorder="1" applyAlignment="1">
      <alignment/>
    </xf>
    <xf numFmtId="43" fontId="10" fillId="0" borderId="24" xfId="33" applyFont="1" applyBorder="1" applyAlignment="1">
      <alignment/>
    </xf>
    <xf numFmtId="49" fontId="7" fillId="0" borderId="19" xfId="0" applyNumberFormat="1" applyFont="1" applyBorder="1" applyAlignment="1">
      <alignment/>
    </xf>
    <xf numFmtId="43" fontId="7" fillId="0" borderId="39" xfId="33" applyFont="1" applyBorder="1" applyAlignment="1">
      <alignment/>
    </xf>
    <xf numFmtId="0" fontId="7" fillId="0" borderId="40" xfId="0" applyFont="1" applyBorder="1" applyAlignment="1">
      <alignment/>
    </xf>
    <xf numFmtId="49" fontId="7" fillId="0" borderId="40" xfId="0" applyNumberFormat="1" applyFont="1" applyBorder="1" applyAlignment="1">
      <alignment horizontal="center"/>
    </xf>
    <xf numFmtId="43" fontId="7" fillId="0" borderId="40" xfId="33" applyFont="1" applyBorder="1" applyAlignment="1">
      <alignment/>
    </xf>
    <xf numFmtId="0" fontId="9" fillId="0" borderId="0" xfId="39">
      <alignment/>
      <protection/>
    </xf>
    <xf numFmtId="0" fontId="4" fillId="0" borderId="0" xfId="39" applyFont="1" applyAlignment="1">
      <alignment horizontal="right" vertical="center"/>
      <protection/>
    </xf>
    <xf numFmtId="0" fontId="4" fillId="0" borderId="41" xfId="39" applyFont="1" applyBorder="1" applyAlignment="1">
      <alignment vertical="center"/>
      <protection/>
    </xf>
    <xf numFmtId="0" fontId="4" fillId="0" borderId="23" xfId="39" applyFont="1" applyBorder="1" applyAlignment="1">
      <alignment horizontal="center" vertical="center"/>
      <protection/>
    </xf>
    <xf numFmtId="0" fontId="4" fillId="0" borderId="10" xfId="39" applyFont="1" applyBorder="1" applyAlignment="1">
      <alignment horizontal="center" vertical="center"/>
      <protection/>
    </xf>
    <xf numFmtId="0" fontId="5" fillId="0" borderId="10" xfId="39" applyFont="1" applyBorder="1" applyAlignment="1">
      <alignment vertical="center"/>
      <protection/>
    </xf>
    <xf numFmtId="0" fontId="4" fillId="0" borderId="10" xfId="39" applyFont="1" applyBorder="1" applyAlignment="1">
      <alignment vertical="center"/>
      <protection/>
    </xf>
    <xf numFmtId="0" fontId="5" fillId="0" borderId="23" xfId="39" applyFont="1" applyBorder="1" applyAlignment="1">
      <alignment vertical="center"/>
      <protection/>
    </xf>
    <xf numFmtId="0" fontId="4" fillId="0" borderId="42" xfId="39" applyFont="1" applyBorder="1" applyAlignment="1">
      <alignment vertical="center"/>
      <protection/>
    </xf>
    <xf numFmtId="49" fontId="5" fillId="0" borderId="22" xfId="39" applyNumberFormat="1" applyFont="1" applyBorder="1" applyAlignment="1">
      <alignment horizontal="center" vertical="center"/>
      <protection/>
    </xf>
    <xf numFmtId="187" fontId="4" fillId="0" borderId="20" xfId="35" applyNumberFormat="1" applyFont="1" applyBorder="1" applyAlignment="1">
      <alignment vertical="center"/>
    </xf>
    <xf numFmtId="0" fontId="4" fillId="0" borderId="24" xfId="39" applyFont="1" applyBorder="1" applyAlignment="1">
      <alignment horizontal="center" vertical="center"/>
      <protection/>
    </xf>
    <xf numFmtId="187" fontId="4" fillId="0" borderId="26" xfId="35" applyNumberFormat="1" applyFont="1" applyBorder="1" applyAlignment="1">
      <alignment vertical="center"/>
    </xf>
    <xf numFmtId="49" fontId="4" fillId="0" borderId="24" xfId="39" applyNumberFormat="1" applyFont="1" applyBorder="1" applyAlignment="1">
      <alignment horizontal="center" vertical="center"/>
      <protection/>
    </xf>
    <xf numFmtId="0" fontId="4" fillId="0" borderId="22" xfId="39" applyFont="1" applyBorder="1" applyAlignment="1">
      <alignment vertical="center"/>
      <protection/>
    </xf>
    <xf numFmtId="0" fontId="5" fillId="0" borderId="38" xfId="39" applyFont="1" applyBorder="1" applyAlignment="1">
      <alignment vertical="center"/>
      <protection/>
    </xf>
    <xf numFmtId="0" fontId="5" fillId="0" borderId="19" xfId="39" applyFont="1" applyBorder="1" applyAlignment="1">
      <alignment vertical="center"/>
      <protection/>
    </xf>
    <xf numFmtId="0" fontId="5" fillId="0" borderId="18" xfId="39" applyFont="1" applyBorder="1" applyAlignment="1">
      <alignment vertical="center"/>
      <protection/>
    </xf>
    <xf numFmtId="0" fontId="5" fillId="0" borderId="22" xfId="39" applyFont="1" applyBorder="1" applyAlignment="1">
      <alignment vertical="center"/>
      <protection/>
    </xf>
    <xf numFmtId="49" fontId="5" fillId="0" borderId="14" xfId="39" applyNumberFormat="1" applyFont="1" applyBorder="1" applyAlignment="1">
      <alignment horizontal="center" vertical="center"/>
      <protection/>
    </xf>
    <xf numFmtId="187" fontId="5" fillId="0" borderId="19" xfId="35" applyNumberFormat="1" applyFont="1" applyBorder="1" applyAlignment="1">
      <alignment vertical="center"/>
    </xf>
    <xf numFmtId="0" fontId="5" fillId="0" borderId="19" xfId="39" applyFont="1" applyBorder="1" applyAlignment="1">
      <alignment horizontal="center" vertical="center"/>
      <protection/>
    </xf>
    <xf numFmtId="187" fontId="5" fillId="0" borderId="38" xfId="35" applyNumberFormat="1" applyFont="1" applyBorder="1" applyAlignment="1">
      <alignment horizontal="right" vertical="center"/>
    </xf>
    <xf numFmtId="187" fontId="5" fillId="0" borderId="23" xfId="35" applyNumberFormat="1" applyFont="1" applyBorder="1" applyAlignment="1">
      <alignment vertical="center"/>
    </xf>
    <xf numFmtId="49" fontId="5" fillId="0" borderId="23" xfId="39" applyNumberFormat="1" applyFont="1" applyBorder="1" applyAlignment="1">
      <alignment horizontal="center" vertical="center"/>
      <protection/>
    </xf>
    <xf numFmtId="187" fontId="5" fillId="0" borderId="23" xfId="35" applyNumberFormat="1" applyFont="1" applyBorder="1" applyAlignment="1">
      <alignment horizontal="right" vertical="center"/>
    </xf>
    <xf numFmtId="0" fontId="5" fillId="0" borderId="23" xfId="39" applyFont="1" applyBorder="1" applyAlignment="1">
      <alignment vertical="center" wrapText="1"/>
      <protection/>
    </xf>
    <xf numFmtId="0" fontId="4" fillId="0" borderId="38" xfId="39" applyFont="1" applyBorder="1" applyAlignment="1">
      <alignment horizontal="center" vertical="center"/>
      <protection/>
    </xf>
    <xf numFmtId="187" fontId="4" fillId="0" borderId="24" xfId="35" applyNumberFormat="1" applyFont="1" applyBorder="1" applyAlignment="1">
      <alignment horizontal="center" vertical="center"/>
    </xf>
    <xf numFmtId="0" fontId="5" fillId="0" borderId="24" xfId="39" applyFont="1" applyBorder="1" applyAlignment="1">
      <alignment horizontal="center" vertical="center"/>
      <protection/>
    </xf>
    <xf numFmtId="187" fontId="4" fillId="0" borderId="19" xfId="35" applyNumberFormat="1" applyFont="1" applyBorder="1" applyAlignment="1">
      <alignment vertical="center"/>
    </xf>
    <xf numFmtId="0" fontId="5" fillId="0" borderId="23" xfId="39" applyFont="1" applyBorder="1" applyAlignment="1">
      <alignment horizontal="center" vertical="center"/>
      <protection/>
    </xf>
    <xf numFmtId="0" fontId="5" fillId="0" borderId="23" xfId="39" applyFont="1" applyBorder="1" applyAlignment="1">
      <alignment horizontal="right" vertical="center"/>
      <protection/>
    </xf>
    <xf numFmtId="43" fontId="5" fillId="0" borderId="23" xfId="35" applyFont="1" applyBorder="1" applyAlignment="1">
      <alignment vertical="center"/>
    </xf>
    <xf numFmtId="187" fontId="5" fillId="0" borderId="23" xfId="35" applyNumberFormat="1" applyFont="1" applyBorder="1" applyAlignment="1">
      <alignment horizontal="center" vertical="center"/>
    </xf>
    <xf numFmtId="3" fontId="5" fillId="0" borderId="23" xfId="39" applyNumberFormat="1" applyFont="1" applyBorder="1" applyAlignment="1">
      <alignment vertical="center"/>
      <protection/>
    </xf>
    <xf numFmtId="49" fontId="5" fillId="0" borderId="19" xfId="39" applyNumberFormat="1" applyFont="1" applyBorder="1" applyAlignment="1">
      <alignment horizontal="center" vertical="center"/>
      <protection/>
    </xf>
    <xf numFmtId="0" fontId="5" fillId="0" borderId="42" xfId="39" applyFont="1" applyBorder="1" applyAlignment="1">
      <alignment vertical="center"/>
      <protection/>
    </xf>
    <xf numFmtId="49" fontId="5" fillId="0" borderId="10" xfId="39" applyNumberFormat="1" applyFont="1" applyBorder="1" applyAlignment="1">
      <alignment horizontal="center" vertical="center"/>
      <protection/>
    </xf>
    <xf numFmtId="0" fontId="5" fillId="0" borderId="14" xfId="39" applyFont="1" applyBorder="1" applyAlignment="1">
      <alignment vertical="center"/>
      <protection/>
    </xf>
    <xf numFmtId="0" fontId="5" fillId="0" borderId="25" xfId="39" applyFont="1" applyBorder="1" applyAlignment="1">
      <alignment vertical="center"/>
      <protection/>
    </xf>
    <xf numFmtId="187" fontId="5" fillId="0" borderId="25" xfId="35" applyNumberFormat="1" applyFont="1" applyBorder="1" applyAlignment="1">
      <alignment vertical="center"/>
    </xf>
    <xf numFmtId="0" fontId="5" fillId="0" borderId="0" xfId="39" applyFont="1" applyBorder="1" applyAlignment="1">
      <alignment vertical="center"/>
      <protection/>
    </xf>
    <xf numFmtId="0" fontId="5" fillId="0" borderId="22" xfId="39" applyFont="1" applyBorder="1" applyAlignment="1">
      <alignment vertical="center" wrapText="1"/>
      <protection/>
    </xf>
    <xf numFmtId="187" fontId="4" fillId="0" borderId="24" xfId="35" applyNumberFormat="1" applyFont="1" applyBorder="1" applyAlignment="1">
      <alignment vertical="center"/>
    </xf>
    <xf numFmtId="0" fontId="5" fillId="0" borderId="24" xfId="39" applyFont="1" applyBorder="1" applyAlignment="1">
      <alignment vertical="center"/>
      <protection/>
    </xf>
    <xf numFmtId="49" fontId="5" fillId="0" borderId="14" xfId="39" applyNumberFormat="1" applyFont="1" applyBorder="1" applyAlignment="1">
      <alignment horizontal="left" vertical="center"/>
      <protection/>
    </xf>
    <xf numFmtId="49" fontId="5" fillId="0" borderId="22" xfId="39" applyNumberFormat="1" applyFont="1" applyBorder="1" applyAlignment="1">
      <alignment horizontal="left" vertical="center"/>
      <protection/>
    </xf>
    <xf numFmtId="0" fontId="5" fillId="0" borderId="28" xfId="39" applyFont="1" applyBorder="1" applyAlignment="1">
      <alignment vertical="center"/>
      <protection/>
    </xf>
    <xf numFmtId="49" fontId="10" fillId="0" borderId="19" xfId="39" applyNumberFormat="1" applyFont="1" applyBorder="1" applyAlignment="1">
      <alignment horizontal="center" vertical="center"/>
      <protection/>
    </xf>
    <xf numFmtId="0" fontId="5" fillId="0" borderId="43" xfId="39" applyFont="1" applyBorder="1" applyAlignment="1">
      <alignment vertical="center"/>
      <protection/>
    </xf>
    <xf numFmtId="0" fontId="5" fillId="0" borderId="44" xfId="39" applyFont="1" applyBorder="1" applyAlignment="1">
      <alignment vertical="center"/>
      <protection/>
    </xf>
    <xf numFmtId="187" fontId="4" fillId="0" borderId="23" xfId="35" applyNumberFormat="1" applyFont="1" applyBorder="1" applyAlignment="1">
      <alignment vertical="center"/>
    </xf>
    <xf numFmtId="187" fontId="76" fillId="0" borderId="23" xfId="35" applyNumberFormat="1" applyFont="1" applyBorder="1" applyAlignment="1">
      <alignment vertical="center"/>
    </xf>
    <xf numFmtId="187" fontId="4" fillId="0" borderId="23" xfId="35" applyNumberFormat="1" applyFont="1" applyBorder="1" applyAlignment="1">
      <alignment horizontal="right" vertical="center"/>
    </xf>
    <xf numFmtId="0" fontId="4" fillId="0" borderId="23" xfId="39" applyFont="1" applyBorder="1" applyAlignment="1">
      <alignment vertical="center"/>
      <protection/>
    </xf>
    <xf numFmtId="0" fontId="4" fillId="0" borderId="22" xfId="39" applyFont="1" applyBorder="1" applyAlignment="1">
      <alignment horizontal="center" vertical="center"/>
      <protection/>
    </xf>
    <xf numFmtId="187" fontId="4" fillId="0" borderId="18" xfId="35" applyNumberFormat="1" applyFont="1" applyBorder="1" applyAlignment="1">
      <alignment vertical="center"/>
    </xf>
    <xf numFmtId="187" fontId="76" fillId="0" borderId="18" xfId="35" applyNumberFormat="1" applyFont="1" applyBorder="1" applyAlignment="1">
      <alignment vertical="center"/>
    </xf>
    <xf numFmtId="187" fontId="4" fillId="0" borderId="18" xfId="35" applyNumberFormat="1" applyFont="1" applyBorder="1" applyAlignment="1">
      <alignment horizontal="right" vertical="center"/>
    </xf>
    <xf numFmtId="0" fontId="4" fillId="0" borderId="18" xfId="39" applyFont="1" applyBorder="1" applyAlignment="1">
      <alignment vertical="center"/>
      <protection/>
    </xf>
    <xf numFmtId="187" fontId="5" fillId="0" borderId="10" xfId="35" applyNumberFormat="1" applyFont="1" applyBorder="1" applyAlignment="1">
      <alignment vertical="center"/>
    </xf>
    <xf numFmtId="187" fontId="5" fillId="0" borderId="10" xfId="35" applyNumberFormat="1" applyFont="1" applyBorder="1" applyAlignment="1">
      <alignment horizontal="right" vertical="center"/>
    </xf>
    <xf numFmtId="0" fontId="4" fillId="0" borderId="19" xfId="39" applyFont="1" applyBorder="1" applyAlignment="1">
      <alignment horizontal="center" vertical="center"/>
      <protection/>
    </xf>
    <xf numFmtId="0" fontId="4" fillId="0" borderId="24" xfId="39" applyFont="1" applyBorder="1" applyAlignment="1">
      <alignment vertical="center"/>
      <protection/>
    </xf>
    <xf numFmtId="187" fontId="4" fillId="0" borderId="24" xfId="35" applyNumberFormat="1" applyFont="1" applyBorder="1" applyAlignment="1">
      <alignment horizontal="right" vertical="center"/>
    </xf>
    <xf numFmtId="187" fontId="4" fillId="0" borderId="41" xfId="35" applyNumberFormat="1" applyFont="1" applyBorder="1" applyAlignment="1">
      <alignment horizontal="center" vertical="center"/>
    </xf>
    <xf numFmtId="187" fontId="4" fillId="0" borderId="20" xfId="35" applyNumberFormat="1" applyFont="1" applyBorder="1" applyAlignment="1">
      <alignment horizontal="center" vertical="center"/>
    </xf>
    <xf numFmtId="187" fontId="4" fillId="0" borderId="45" xfId="35" applyNumberFormat="1" applyFont="1" applyBorder="1" applyAlignment="1">
      <alignment horizontal="center" vertical="center"/>
    </xf>
    <xf numFmtId="0" fontId="4" fillId="0" borderId="46" xfId="39" applyFont="1" applyBorder="1" applyAlignment="1">
      <alignment horizontal="center" vertical="center"/>
      <protection/>
    </xf>
    <xf numFmtId="187" fontId="4" fillId="0" borderId="22" xfId="35" applyNumberFormat="1" applyFont="1" applyBorder="1" applyAlignment="1">
      <alignment horizontal="center" vertical="center"/>
    </xf>
    <xf numFmtId="0" fontId="4" fillId="0" borderId="14" xfId="39" applyFont="1" applyBorder="1" applyAlignment="1">
      <alignment horizontal="center" vertical="center"/>
      <protection/>
    </xf>
    <xf numFmtId="0" fontId="4" fillId="0" borderId="14" xfId="39" applyFont="1" applyBorder="1" applyAlignment="1">
      <alignment vertical="center"/>
      <protection/>
    </xf>
    <xf numFmtId="0" fontId="5" fillId="0" borderId="22" xfId="39" applyFont="1" applyBorder="1" applyAlignment="1">
      <alignment horizontal="center" vertical="center"/>
      <protection/>
    </xf>
    <xf numFmtId="187" fontId="5" fillId="0" borderId="38" xfId="35" applyNumberFormat="1" applyFont="1" applyBorder="1" applyAlignment="1">
      <alignment vertical="center"/>
    </xf>
    <xf numFmtId="0" fontId="5" fillId="0" borderId="14" xfId="39" applyFont="1" applyBorder="1" applyAlignment="1">
      <alignment horizontal="center" vertical="center"/>
      <protection/>
    </xf>
    <xf numFmtId="49" fontId="5" fillId="0" borderId="19" xfId="39" applyNumberFormat="1" applyFont="1" applyBorder="1" applyAlignment="1">
      <alignment vertical="center"/>
      <protection/>
    </xf>
    <xf numFmtId="187" fontId="5" fillId="0" borderId="19" xfId="35" applyNumberFormat="1" applyFont="1" applyBorder="1" applyAlignment="1">
      <alignment horizontal="center" vertical="center"/>
    </xf>
    <xf numFmtId="49" fontId="5" fillId="0" borderId="23" xfId="35" applyNumberFormat="1" applyFont="1" applyBorder="1" applyAlignment="1">
      <alignment horizontal="center" vertical="center"/>
    </xf>
    <xf numFmtId="49" fontId="4" fillId="0" borderId="24" xfId="35" applyNumberFormat="1" applyFont="1" applyBorder="1" applyAlignment="1">
      <alignment horizontal="center" vertic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43" fontId="77" fillId="0" borderId="0" xfId="33" applyFont="1" applyAlignment="1">
      <alignment/>
    </xf>
    <xf numFmtId="43" fontId="77" fillId="0" borderId="18" xfId="33" applyFont="1" applyBorder="1" applyAlignment="1">
      <alignment/>
    </xf>
    <xf numFmtId="43" fontId="77" fillId="0" borderId="26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1" fillId="0" borderId="23" xfId="0" applyFont="1" applyBorder="1" applyAlignment="1">
      <alignment/>
    </xf>
    <xf numFmtId="0" fontId="71" fillId="0" borderId="23" xfId="0" applyFont="1" applyBorder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8" fillId="0" borderId="23" xfId="0" applyFont="1" applyBorder="1" applyAlignment="1">
      <alignment horizontal="center"/>
    </xf>
    <xf numFmtId="0" fontId="77" fillId="0" borderId="23" xfId="0" applyFont="1" applyBorder="1" applyAlignment="1">
      <alignment/>
    </xf>
    <xf numFmtId="43" fontId="11" fillId="0" borderId="0" xfId="35" applyFont="1" applyAlignment="1">
      <alignment horizontal="center"/>
    </xf>
    <xf numFmtId="43" fontId="11" fillId="0" borderId="18" xfId="35" applyFont="1" applyBorder="1" applyAlignment="1">
      <alignment horizontal="center"/>
    </xf>
    <xf numFmtId="0" fontId="13" fillId="0" borderId="0" xfId="0" applyFont="1" applyAlignment="1">
      <alignment/>
    </xf>
    <xf numFmtId="43" fontId="11" fillId="0" borderId="18" xfId="35" applyFont="1" applyBorder="1" applyAlignment="1">
      <alignment/>
    </xf>
    <xf numFmtId="0" fontId="27" fillId="0" borderId="0" xfId="0" applyFont="1" applyAlignment="1">
      <alignment/>
    </xf>
    <xf numFmtId="43" fontId="13" fillId="0" borderId="0" xfId="35" applyFont="1" applyAlignment="1">
      <alignment/>
    </xf>
    <xf numFmtId="43" fontId="11" fillId="0" borderId="0" xfId="35" applyFont="1" applyAlignment="1">
      <alignment/>
    </xf>
    <xf numFmtId="0" fontId="11" fillId="0" borderId="18" xfId="0" applyFont="1" applyBorder="1" applyAlignment="1">
      <alignment/>
    </xf>
    <xf numFmtId="43" fontId="13" fillId="0" borderId="26" xfId="35" applyFont="1" applyBorder="1" applyAlignment="1">
      <alignment/>
    </xf>
    <xf numFmtId="43" fontId="11" fillId="0" borderId="18" xfId="0" applyNumberFormat="1" applyFont="1" applyBorder="1" applyAlignment="1">
      <alignment/>
    </xf>
    <xf numFmtId="43" fontId="13" fillId="0" borderId="47" xfId="35" applyFont="1" applyBorder="1" applyAlignment="1">
      <alignment/>
    </xf>
    <xf numFmtId="0" fontId="79" fillId="0" borderId="23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/>
    </xf>
    <xf numFmtId="0" fontId="79" fillId="0" borderId="23" xfId="0" applyFont="1" applyBorder="1" applyAlignment="1">
      <alignment horizontal="center" vertical="center" wrapText="1"/>
    </xf>
    <xf numFmtId="43" fontId="71" fillId="0" borderId="23" xfId="33" applyFont="1" applyBorder="1" applyAlignment="1">
      <alignment/>
    </xf>
    <xf numFmtId="43" fontId="71" fillId="0" borderId="23" xfId="33" applyFont="1" applyBorder="1" applyAlignment="1">
      <alignment horizontal="center"/>
    </xf>
    <xf numFmtId="43" fontId="79" fillId="0" borderId="23" xfId="0" applyNumberFormat="1" applyFont="1" applyBorder="1" applyAlignment="1">
      <alignment/>
    </xf>
    <xf numFmtId="0" fontId="71" fillId="0" borderId="23" xfId="0" applyFont="1" applyBorder="1" applyAlignment="1">
      <alignment horizontal="center" vertical="center"/>
    </xf>
    <xf numFmtId="0" fontId="79" fillId="0" borderId="23" xfId="0" applyFont="1" applyBorder="1" applyAlignment="1">
      <alignment/>
    </xf>
    <xf numFmtId="43" fontId="71" fillId="0" borderId="23" xfId="0" applyNumberFormat="1" applyFont="1" applyBorder="1" applyAlignment="1">
      <alignment/>
    </xf>
    <xf numFmtId="43" fontId="79" fillId="0" borderId="23" xfId="0" applyNumberFormat="1" applyFont="1" applyBorder="1" applyAlignment="1">
      <alignment vertical="center"/>
    </xf>
    <xf numFmtId="0" fontId="71" fillId="0" borderId="23" xfId="0" applyFont="1" applyBorder="1" applyAlignment="1">
      <alignment vertical="center"/>
    </xf>
    <xf numFmtId="0" fontId="71" fillId="0" borderId="23" xfId="0" applyFont="1" applyBorder="1" applyAlignment="1">
      <alignment vertical="center" wrapText="1"/>
    </xf>
    <xf numFmtId="43" fontId="79" fillId="0" borderId="23" xfId="33" applyFont="1" applyBorder="1" applyAlignment="1">
      <alignment/>
    </xf>
    <xf numFmtId="43" fontId="79" fillId="0" borderId="23" xfId="33" applyFont="1" applyBorder="1" applyAlignment="1">
      <alignment vertical="center"/>
    </xf>
    <xf numFmtId="0" fontId="79" fillId="0" borderId="0" xfId="0" applyFont="1" applyBorder="1" applyAlignment="1">
      <alignment/>
    </xf>
    <xf numFmtId="0" fontId="71" fillId="0" borderId="23" xfId="0" applyFont="1" applyBorder="1" applyAlignment="1">
      <alignment/>
    </xf>
    <xf numFmtId="43" fontId="79" fillId="0" borderId="23" xfId="33" applyFont="1" applyBorder="1" applyAlignment="1">
      <alignment/>
    </xf>
    <xf numFmtId="0" fontId="79" fillId="0" borderId="0" xfId="0" applyFont="1" applyBorder="1" applyAlignment="1">
      <alignment/>
    </xf>
    <xf numFmtId="0" fontId="79" fillId="0" borderId="25" xfId="0" applyFont="1" applyBorder="1" applyAlignment="1">
      <alignment horizontal="center" vertical="center"/>
    </xf>
    <xf numFmtId="0" fontId="71" fillId="0" borderId="25" xfId="0" applyFont="1" applyBorder="1" applyAlignment="1">
      <alignment/>
    </xf>
    <xf numFmtId="0" fontId="79" fillId="0" borderId="28" xfId="0" applyFont="1" applyBorder="1" applyAlignment="1">
      <alignment horizontal="center" vertical="center"/>
    </xf>
    <xf numFmtId="43" fontId="71" fillId="0" borderId="28" xfId="0" applyNumberFormat="1" applyFont="1" applyBorder="1" applyAlignment="1">
      <alignment/>
    </xf>
    <xf numFmtId="43" fontId="79" fillId="0" borderId="28" xfId="0" applyNumberFormat="1" applyFont="1" applyBorder="1" applyAlignment="1">
      <alignment/>
    </xf>
    <xf numFmtId="0" fontId="0" fillId="0" borderId="28" xfId="0" applyBorder="1" applyAlignment="1">
      <alignment/>
    </xf>
    <xf numFmtId="0" fontId="80" fillId="0" borderId="23" xfId="0" applyFont="1" applyBorder="1" applyAlignment="1">
      <alignment horizontal="center"/>
    </xf>
    <xf numFmtId="0" fontId="80" fillId="0" borderId="23" xfId="0" applyFont="1" applyBorder="1" applyAlignment="1">
      <alignment horizontal="center" wrapText="1"/>
    </xf>
    <xf numFmtId="0" fontId="80" fillId="0" borderId="23" xfId="0" applyFont="1" applyBorder="1" applyAlignment="1">
      <alignment horizontal="left" wrapText="1"/>
    </xf>
    <xf numFmtId="0" fontId="70" fillId="0" borderId="23" xfId="0" applyFont="1" applyBorder="1" applyAlignment="1">
      <alignment/>
    </xf>
    <xf numFmtId="0" fontId="70" fillId="0" borderId="23" xfId="0" applyFont="1" applyBorder="1" applyAlignment="1">
      <alignment vertical="center" wrapText="1"/>
    </xf>
    <xf numFmtId="0" fontId="70" fillId="0" borderId="23" xfId="0" applyFont="1" applyBorder="1" applyAlignment="1">
      <alignment horizontal="center"/>
    </xf>
    <xf numFmtId="0" fontId="70" fillId="0" borderId="23" xfId="0" applyFont="1" applyBorder="1" applyAlignment="1">
      <alignment vertical="center"/>
    </xf>
    <xf numFmtId="0" fontId="69" fillId="0" borderId="0" xfId="0" applyFont="1" applyAlignment="1">
      <alignment horizontal="center"/>
    </xf>
    <xf numFmtId="0" fontId="81" fillId="0" borderId="0" xfId="0" applyFont="1" applyAlignment="1">
      <alignment/>
    </xf>
    <xf numFmtId="0" fontId="69" fillId="0" borderId="23" xfId="0" applyFont="1" applyBorder="1" applyAlignment="1">
      <alignment/>
    </xf>
    <xf numFmtId="43" fontId="81" fillId="0" borderId="23" xfId="33" applyFont="1" applyBorder="1" applyAlignment="1">
      <alignment/>
    </xf>
    <xf numFmtId="0" fontId="69" fillId="0" borderId="23" xfId="0" applyFont="1" applyBorder="1" applyAlignment="1">
      <alignment wrapText="1"/>
    </xf>
    <xf numFmtId="0" fontId="69" fillId="0" borderId="23" xfId="0" applyFont="1" applyBorder="1" applyAlignment="1">
      <alignment vertical="center" wrapText="1"/>
    </xf>
    <xf numFmtId="0" fontId="82" fillId="0" borderId="10" xfId="0" applyFont="1" applyBorder="1" applyAlignment="1">
      <alignment/>
    </xf>
    <xf numFmtId="0" fontId="82" fillId="0" borderId="0" xfId="0" applyFont="1" applyAlignment="1">
      <alignment/>
    </xf>
    <xf numFmtId="0" fontId="83" fillId="0" borderId="23" xfId="0" applyFont="1" applyBorder="1" applyAlignment="1">
      <alignment horizontal="center" vertical="center"/>
    </xf>
    <xf numFmtId="0" fontId="83" fillId="0" borderId="23" xfId="0" applyFont="1" applyBorder="1" applyAlignment="1">
      <alignment horizontal="center" vertical="center" wrapText="1"/>
    </xf>
    <xf numFmtId="43" fontId="11" fillId="0" borderId="0" xfId="33" applyFont="1" applyAlignment="1">
      <alignment/>
    </xf>
    <xf numFmtId="0" fontId="79" fillId="0" borderId="0" xfId="0" applyFont="1" applyAlignment="1">
      <alignment horizontal="center"/>
    </xf>
    <xf numFmtId="41" fontId="0" fillId="0" borderId="0" xfId="0" applyNumberFormat="1" applyAlignment="1">
      <alignment vertical="center"/>
    </xf>
    <xf numFmtId="43" fontId="7" fillId="0" borderId="0" xfId="33" applyNumberFormat="1" applyFont="1" applyBorder="1" applyAlignment="1">
      <alignment/>
    </xf>
    <xf numFmtId="43" fontId="77" fillId="0" borderId="0" xfId="33" applyFont="1" applyBorder="1" applyAlignment="1">
      <alignment/>
    </xf>
    <xf numFmtId="43" fontId="71" fillId="0" borderId="0" xfId="0" applyNumberFormat="1" applyFont="1" applyAlignment="1">
      <alignment/>
    </xf>
    <xf numFmtId="43" fontId="71" fillId="0" borderId="26" xfId="0" applyNumberFormat="1" applyFont="1" applyBorder="1" applyAlignment="1">
      <alignment/>
    </xf>
    <xf numFmtId="43" fontId="77" fillId="0" borderId="24" xfId="0" applyNumberFormat="1" applyFont="1" applyBorder="1" applyAlignment="1">
      <alignment/>
    </xf>
    <xf numFmtId="0" fontId="71" fillId="0" borderId="23" xfId="0" applyFont="1" applyBorder="1" applyAlignment="1">
      <alignment vertical="top" wrapText="1"/>
    </xf>
    <xf numFmtId="0" fontId="77" fillId="0" borderId="23" xfId="0" applyFont="1" applyBorder="1" applyAlignment="1">
      <alignment vertical="top" wrapText="1"/>
    </xf>
    <xf numFmtId="43" fontId="71" fillId="0" borderId="23" xfId="0" applyNumberFormat="1" applyFont="1" applyBorder="1" applyAlignment="1">
      <alignment vertical="top"/>
    </xf>
    <xf numFmtId="43" fontId="77" fillId="0" borderId="23" xfId="0" applyNumberFormat="1" applyFont="1" applyBorder="1" applyAlignment="1">
      <alignment vertical="top"/>
    </xf>
    <xf numFmtId="43" fontId="77" fillId="0" borderId="10" xfId="0" applyNumberFormat="1" applyFont="1" applyBorder="1" applyAlignment="1">
      <alignment vertical="top"/>
    </xf>
    <xf numFmtId="49" fontId="71" fillId="0" borderId="23" xfId="0" applyNumberFormat="1" applyFont="1" applyBorder="1" applyAlignment="1">
      <alignment/>
    </xf>
    <xf numFmtId="43" fontId="79" fillId="0" borderId="24" xfId="0" applyNumberFormat="1" applyFont="1" applyBorder="1" applyAlignment="1">
      <alignment/>
    </xf>
    <xf numFmtId="49" fontId="71" fillId="0" borderId="23" xfId="0" applyNumberFormat="1" applyFont="1" applyBorder="1" applyAlignment="1">
      <alignment horizontal="center"/>
    </xf>
    <xf numFmtId="43" fontId="77" fillId="0" borderId="0" xfId="0" applyNumberFormat="1" applyFont="1" applyAlignment="1">
      <alignment/>
    </xf>
    <xf numFmtId="43" fontId="78" fillId="0" borderId="26" xfId="0" applyNumberFormat="1" applyFont="1" applyBorder="1" applyAlignment="1">
      <alignment/>
    </xf>
    <xf numFmtId="0" fontId="78" fillId="0" borderId="23" xfId="0" applyFont="1" applyBorder="1" applyAlignment="1">
      <alignment horizontal="center"/>
    </xf>
    <xf numFmtId="43" fontId="11" fillId="0" borderId="0" xfId="0" applyNumberFormat="1" applyFont="1" applyAlignment="1">
      <alignment/>
    </xf>
    <xf numFmtId="43" fontId="26" fillId="0" borderId="0" xfId="35" applyNumberFormat="1" applyFont="1" applyAlignment="1">
      <alignment horizontal="center"/>
    </xf>
    <xf numFmtId="43" fontId="11" fillId="0" borderId="0" xfId="0" applyNumberFormat="1" applyFont="1" applyAlignment="1">
      <alignment horizontal="center"/>
    </xf>
    <xf numFmtId="43" fontId="11" fillId="0" borderId="18" xfId="35" applyNumberFormat="1" applyFont="1" applyBorder="1" applyAlignment="1">
      <alignment horizontal="center"/>
    </xf>
    <xf numFmtId="43" fontId="11" fillId="0" borderId="26" xfId="35" applyNumberFormat="1" applyFont="1" applyBorder="1" applyAlignment="1">
      <alignment horizontal="center"/>
    </xf>
    <xf numFmtId="43" fontId="11" fillId="0" borderId="0" xfId="35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3" fontId="11" fillId="0" borderId="18" xfId="0" applyNumberFormat="1" applyFont="1" applyBorder="1" applyAlignment="1">
      <alignment horizontal="center"/>
    </xf>
    <xf numFmtId="43" fontId="26" fillId="0" borderId="26" xfId="35" applyNumberFormat="1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42" xfId="0" applyFont="1" applyBorder="1" applyAlignment="1">
      <alignment/>
    </xf>
    <xf numFmtId="0" fontId="11" fillId="0" borderId="20" xfId="0" applyFont="1" applyBorder="1" applyAlignment="1">
      <alignment/>
    </xf>
    <xf numFmtId="43" fontId="11" fillId="0" borderId="48" xfId="0" applyNumberFormat="1" applyFont="1" applyBorder="1" applyAlignment="1">
      <alignment/>
    </xf>
    <xf numFmtId="43" fontId="11" fillId="0" borderId="22" xfId="0" applyNumberFormat="1" applyFont="1" applyBorder="1" applyAlignment="1">
      <alignment/>
    </xf>
    <xf numFmtId="43" fontId="11" fillId="0" borderId="28" xfId="0" applyNumberFormat="1" applyFont="1" applyBorder="1" applyAlignment="1">
      <alignment/>
    </xf>
    <xf numFmtId="43" fontId="11" fillId="0" borderId="14" xfId="0" applyNumberFormat="1" applyFont="1" applyBorder="1" applyAlignment="1">
      <alignment/>
    </xf>
    <xf numFmtId="43" fontId="11" fillId="0" borderId="43" xfId="0" applyNumberFormat="1" applyFont="1" applyBorder="1" applyAlignment="1">
      <alignment/>
    </xf>
    <xf numFmtId="43" fontId="11" fillId="0" borderId="20" xfId="0" applyNumberFormat="1" applyFont="1" applyBorder="1" applyAlignment="1">
      <alignment/>
    </xf>
    <xf numFmtId="43" fontId="11" fillId="0" borderId="24" xfId="0" applyNumberFormat="1" applyFont="1" applyBorder="1" applyAlignment="1">
      <alignment/>
    </xf>
    <xf numFmtId="43" fontId="70" fillId="0" borderId="23" xfId="33" applyFont="1" applyBorder="1" applyAlignment="1">
      <alignment/>
    </xf>
    <xf numFmtId="43" fontId="70" fillId="0" borderId="23" xfId="33" applyFont="1" applyBorder="1" applyAlignment="1">
      <alignment vertical="center"/>
    </xf>
    <xf numFmtId="0" fontId="69" fillId="0" borderId="49" xfId="0" applyFont="1" applyBorder="1" applyAlignment="1">
      <alignment horizontal="center" vertical="center" wrapText="1"/>
    </xf>
    <xf numFmtId="43" fontId="84" fillId="0" borderId="24" xfId="33" applyFont="1" applyBorder="1" applyAlignment="1">
      <alignment/>
    </xf>
    <xf numFmtId="43" fontId="81" fillId="0" borderId="19" xfId="33" applyFont="1" applyBorder="1" applyAlignment="1">
      <alignment/>
    </xf>
    <xf numFmtId="43" fontId="84" fillId="0" borderId="10" xfId="33" applyFont="1" applyBorder="1" applyAlignment="1">
      <alignment/>
    </xf>
    <xf numFmtId="43" fontId="84" fillId="0" borderId="14" xfId="33" applyFont="1" applyBorder="1" applyAlignment="1">
      <alignment/>
    </xf>
    <xf numFmtId="43" fontId="85" fillId="0" borderId="24" xfId="0" applyNumberFormat="1" applyFont="1" applyBorder="1" applyAlignment="1">
      <alignment/>
    </xf>
    <xf numFmtId="0" fontId="83" fillId="0" borderId="23" xfId="0" applyFont="1" applyBorder="1" applyAlignment="1">
      <alignment horizontal="center" vertical="center"/>
    </xf>
    <xf numFmtId="0" fontId="83" fillId="0" borderId="23" xfId="0" applyFont="1" applyBorder="1" applyAlignment="1">
      <alignment horizontal="center" vertical="center" wrapText="1"/>
    </xf>
    <xf numFmtId="0" fontId="83" fillId="0" borderId="25" xfId="0" applyFont="1" applyBorder="1" applyAlignment="1">
      <alignment horizontal="center" vertical="center"/>
    </xf>
    <xf numFmtId="43" fontId="81" fillId="0" borderId="24" xfId="33" applyFont="1" applyBorder="1" applyAlignment="1">
      <alignment/>
    </xf>
    <xf numFmtId="0" fontId="69" fillId="0" borderId="23" xfId="0" applyFont="1" applyFill="1" applyBorder="1" applyAlignment="1">
      <alignment/>
    </xf>
    <xf numFmtId="0" fontId="0" fillId="0" borderId="25" xfId="0" applyBorder="1" applyAlignment="1">
      <alignment/>
    </xf>
    <xf numFmtId="0" fontId="83" fillId="0" borderId="23" xfId="0" applyFont="1" applyBorder="1" applyAlignment="1">
      <alignment vertical="top" wrapText="1"/>
    </xf>
    <xf numFmtId="43" fontId="86" fillId="0" borderId="23" xfId="0" applyNumberFormat="1" applyFont="1" applyBorder="1" applyAlignment="1">
      <alignment/>
    </xf>
    <xf numFmtId="0" fontId="78" fillId="0" borderId="23" xfId="0" applyFont="1" applyBorder="1" applyAlignment="1">
      <alignment horizontal="center"/>
    </xf>
    <xf numFmtId="43" fontId="11" fillId="0" borderId="0" xfId="33" applyFont="1" applyAlignment="1">
      <alignment horizontal="center"/>
    </xf>
    <xf numFmtId="43" fontId="11" fillId="0" borderId="18" xfId="33" applyFont="1" applyBorder="1" applyAlignment="1">
      <alignment horizontal="center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 horizontal="center"/>
    </xf>
    <xf numFmtId="43" fontId="77" fillId="0" borderId="23" xfId="33" applyFont="1" applyBorder="1" applyAlignment="1">
      <alignment/>
    </xf>
    <xf numFmtId="0" fontId="77" fillId="0" borderId="23" xfId="0" applyFont="1" applyBorder="1" applyAlignment="1">
      <alignment vertical="top"/>
    </xf>
    <xf numFmtId="43" fontId="77" fillId="0" borderId="23" xfId="33" applyFont="1" applyBorder="1" applyAlignment="1">
      <alignment vertical="top"/>
    </xf>
    <xf numFmtId="43" fontId="78" fillId="0" borderId="23" xfId="33" applyFont="1" applyBorder="1" applyAlignment="1">
      <alignment vertical="top"/>
    </xf>
    <xf numFmtId="43" fontId="78" fillId="0" borderId="23" xfId="33" applyFont="1" applyBorder="1" applyAlignment="1">
      <alignment/>
    </xf>
    <xf numFmtId="43" fontId="11" fillId="0" borderId="0" xfId="35" applyFont="1" applyBorder="1" applyAlignment="1">
      <alignment horizontal="center"/>
    </xf>
    <xf numFmtId="43" fontId="11" fillId="0" borderId="0" xfId="35" applyNumberFormat="1" applyFont="1" applyBorder="1" applyAlignment="1">
      <alignment horizontal="center"/>
    </xf>
    <xf numFmtId="43" fontId="11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8" fillId="0" borderId="23" xfId="0" applyFont="1" applyBorder="1" applyAlignment="1">
      <alignment horizontal="center"/>
    </xf>
    <xf numFmtId="43" fontId="26" fillId="0" borderId="0" xfId="35" applyNumberFormat="1" applyFont="1" applyBorder="1" applyAlignment="1">
      <alignment/>
    </xf>
    <xf numFmtId="0" fontId="11" fillId="0" borderId="23" xfId="0" applyFont="1" applyBorder="1" applyAlignment="1">
      <alignment/>
    </xf>
    <xf numFmtId="187" fontId="11" fillId="0" borderId="23" xfId="33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Fill="1" applyBorder="1" applyAlignment="1">
      <alignment/>
    </xf>
    <xf numFmtId="0" fontId="11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77" fillId="0" borderId="23" xfId="0" applyNumberFormat="1" applyFont="1" applyBorder="1" applyAlignment="1">
      <alignment horizontal="center"/>
    </xf>
    <xf numFmtId="49" fontId="77" fillId="0" borderId="23" xfId="33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77" fillId="0" borderId="25" xfId="0" applyNumberFormat="1" applyFont="1" applyFill="1" applyBorder="1" applyAlignment="1">
      <alignment horizontal="center"/>
    </xf>
    <xf numFmtId="0" fontId="77" fillId="0" borderId="10" xfId="0" applyFont="1" applyBorder="1" applyAlignment="1">
      <alignment/>
    </xf>
    <xf numFmtId="0" fontId="77" fillId="0" borderId="0" xfId="0" applyFont="1" applyFill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77" fillId="0" borderId="23" xfId="0" applyFont="1" applyBorder="1" applyAlignment="1">
      <alignment horizontal="center"/>
    </xf>
    <xf numFmtId="0" fontId="87" fillId="0" borderId="23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88" fillId="0" borderId="0" xfId="0" applyFont="1" applyAlignment="1">
      <alignment/>
    </xf>
    <xf numFmtId="0" fontId="4" fillId="0" borderId="0" xfId="49" applyFont="1" applyAlignment="1">
      <alignment horizontal="center" vertical="center"/>
      <protection/>
    </xf>
    <xf numFmtId="0" fontId="5" fillId="0" borderId="0" xfId="49" applyFont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8" xfId="49" applyFont="1" applyBorder="1" applyAlignment="1">
      <alignment horizontal="center" vertical="center"/>
      <protection/>
    </xf>
    <xf numFmtId="0" fontId="6" fillId="0" borderId="10" xfId="49" applyFont="1" applyBorder="1" applyAlignment="1">
      <alignment horizontal="center" vertical="center"/>
      <protection/>
    </xf>
    <xf numFmtId="0" fontId="6" fillId="0" borderId="19" xfId="49" applyFont="1" applyBorder="1" applyAlignment="1">
      <alignment horizontal="center" vertical="center"/>
      <protection/>
    </xf>
    <xf numFmtId="49" fontId="6" fillId="0" borderId="10" xfId="49" applyNumberFormat="1" applyFont="1" applyBorder="1" applyAlignment="1">
      <alignment horizontal="center" vertical="center"/>
      <protection/>
    </xf>
    <xf numFmtId="49" fontId="6" fillId="0" borderId="19" xfId="49" applyNumberFormat="1" applyFont="1" applyBorder="1" applyAlignment="1">
      <alignment horizontal="center" vertical="center"/>
      <protection/>
    </xf>
    <xf numFmtId="0" fontId="6" fillId="0" borderId="23" xfId="49" applyFont="1" applyBorder="1" applyAlignment="1">
      <alignment horizontal="center" vertical="center"/>
      <protection/>
    </xf>
    <xf numFmtId="0" fontId="6" fillId="0" borderId="48" xfId="49" applyFont="1" applyBorder="1" applyAlignment="1">
      <alignment horizontal="center" vertical="center"/>
      <protection/>
    </xf>
    <xf numFmtId="0" fontId="6" fillId="0" borderId="44" xfId="49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0" xfId="39" applyFont="1" applyAlignment="1">
      <alignment horizontal="center" vertical="center"/>
      <protection/>
    </xf>
    <xf numFmtId="0" fontId="4" fillId="0" borderId="18" xfId="39" applyFont="1" applyBorder="1" applyAlignment="1">
      <alignment horizontal="center" vertical="center"/>
      <protection/>
    </xf>
    <xf numFmtId="0" fontId="77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Alignment="1">
      <alignment horizontal="left"/>
    </xf>
    <xf numFmtId="0" fontId="79" fillId="0" borderId="23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8" fillId="0" borderId="23" xfId="0" applyFont="1" applyBorder="1" applyAlignment="1">
      <alignment horizontal="center"/>
    </xf>
    <xf numFmtId="0" fontId="78" fillId="0" borderId="41" xfId="0" applyFont="1" applyBorder="1" applyAlignment="1">
      <alignment horizontal="right"/>
    </xf>
    <xf numFmtId="0" fontId="63" fillId="0" borderId="40" xfId="0" applyFont="1" applyBorder="1" applyAlignment="1">
      <alignment horizontal="right"/>
    </xf>
    <xf numFmtId="0" fontId="63" fillId="0" borderId="25" xfId="0" applyFont="1" applyBorder="1" applyAlignment="1">
      <alignment horizontal="right"/>
    </xf>
    <xf numFmtId="0" fontId="11" fillId="0" borderId="49" xfId="0" applyFont="1" applyBorder="1" applyAlignment="1">
      <alignment/>
    </xf>
    <xf numFmtId="0" fontId="0" fillId="0" borderId="49" xfId="0" applyBorder="1" applyAlignment="1">
      <alignment/>
    </xf>
    <xf numFmtId="0" fontId="0" fillId="0" borderId="48" xfId="0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13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13" fillId="0" borderId="18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1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79" fillId="0" borderId="41" xfId="0" applyFont="1" applyBorder="1" applyAlignment="1">
      <alignment horizontal="center"/>
    </xf>
    <xf numFmtId="0" fontId="79" fillId="0" borderId="40" xfId="0" applyFont="1" applyBorder="1" applyAlignment="1">
      <alignment horizontal="center"/>
    </xf>
    <xf numFmtId="0" fontId="79" fillId="0" borderId="25" xfId="0" applyFont="1" applyBorder="1" applyAlignment="1">
      <alignment horizontal="center"/>
    </xf>
    <xf numFmtId="0" fontId="71" fillId="0" borderId="10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71" fillId="0" borderId="48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79" fillId="0" borderId="41" xfId="0" applyFont="1" applyBorder="1" applyAlignment="1">
      <alignment horizontal="center" vertical="center"/>
    </xf>
    <xf numFmtId="0" fontId="79" fillId="0" borderId="40" xfId="0" applyFont="1" applyBorder="1" applyAlignment="1">
      <alignment horizontal="center" vertical="center"/>
    </xf>
    <xf numFmtId="0" fontId="79" fillId="0" borderId="25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/>
    </xf>
    <xf numFmtId="0" fontId="70" fillId="0" borderId="10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/>
    </xf>
    <xf numFmtId="0" fontId="70" fillId="0" borderId="23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/>
    </xf>
    <xf numFmtId="0" fontId="80" fillId="0" borderId="40" xfId="0" applyFont="1" applyBorder="1" applyAlignment="1">
      <alignment horizontal="center"/>
    </xf>
    <xf numFmtId="0" fontId="80" fillId="0" borderId="25" xfId="0" applyFont="1" applyBorder="1" applyAlignment="1">
      <alignment horizontal="center"/>
    </xf>
    <xf numFmtId="0" fontId="80" fillId="0" borderId="10" xfId="0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0" borderId="0" xfId="0" applyFont="1" applyAlignment="1">
      <alignment horizontal="center"/>
    </xf>
    <xf numFmtId="0" fontId="80" fillId="0" borderId="18" xfId="0" applyFont="1" applyBorder="1" applyAlignment="1">
      <alignment horizontal="center"/>
    </xf>
    <xf numFmtId="0" fontId="69" fillId="0" borderId="23" xfId="0" applyFont="1" applyBorder="1" applyAlignment="1">
      <alignment horizontal="center" vertical="center" wrapText="1"/>
    </xf>
    <xf numFmtId="0" fontId="69" fillId="0" borderId="49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89" fillId="0" borderId="41" xfId="0" applyFont="1" applyBorder="1" applyAlignment="1">
      <alignment horizontal="center"/>
    </xf>
    <xf numFmtId="0" fontId="89" fillId="0" borderId="40" xfId="0" applyFont="1" applyBorder="1" applyAlignment="1">
      <alignment horizontal="center"/>
    </xf>
    <xf numFmtId="0" fontId="89" fillId="0" borderId="25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3" fillId="0" borderId="18" xfId="0" applyFont="1" applyBorder="1" applyAlignment="1">
      <alignment horizontal="center"/>
    </xf>
    <xf numFmtId="0" fontId="83" fillId="0" borderId="25" xfId="0" applyFont="1" applyBorder="1" applyAlignment="1">
      <alignment horizontal="center"/>
    </xf>
    <xf numFmtId="0" fontId="83" fillId="0" borderId="23" xfId="0" applyFont="1" applyBorder="1" applyAlignment="1">
      <alignment horizontal="center"/>
    </xf>
    <xf numFmtId="0" fontId="83" fillId="0" borderId="23" xfId="0" applyFont="1" applyBorder="1" applyAlignment="1">
      <alignment horizontal="center" vertical="center"/>
    </xf>
    <xf numFmtId="0" fontId="83" fillId="0" borderId="23" xfId="0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wrapText="1"/>
    </xf>
    <xf numFmtId="0" fontId="0" fillId="0" borderId="41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Alignment="1">
      <alignment horizontal="lef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Normal 2" xfId="39"/>
    <cellStyle name="Normal 3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งบทดลอง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112">
      <selection activeCell="A128" sqref="A128"/>
    </sheetView>
  </sheetViews>
  <sheetFormatPr defaultColWidth="9.140625" defaultRowHeight="15"/>
  <cols>
    <col min="1" max="1" width="41.00390625" style="1" customWidth="1"/>
    <col min="2" max="2" width="7.00390625" style="1" customWidth="1"/>
    <col min="3" max="3" width="11.140625" style="1" customWidth="1"/>
    <col min="4" max="4" width="3.00390625" style="1" customWidth="1"/>
    <col min="5" max="5" width="12.7109375" style="1" customWidth="1"/>
    <col min="6" max="6" width="2.8515625" style="1" customWidth="1"/>
    <col min="7" max="16384" width="9.00390625" style="1" customWidth="1"/>
  </cols>
  <sheetData>
    <row r="1" spans="1:6" ht="15.75" customHeight="1">
      <c r="A1" s="403" t="s">
        <v>0</v>
      </c>
      <c r="B1" s="404"/>
      <c r="C1" s="404"/>
      <c r="D1" s="404"/>
      <c r="E1" s="404"/>
      <c r="F1" s="404"/>
    </row>
    <row r="2" spans="1:6" ht="14.25" customHeight="1">
      <c r="A2" s="403" t="s">
        <v>1</v>
      </c>
      <c r="B2" s="403"/>
      <c r="C2" s="403"/>
      <c r="D2" s="403"/>
      <c r="E2" s="403"/>
      <c r="F2" s="403"/>
    </row>
    <row r="3" spans="1:6" ht="15" customHeight="1">
      <c r="A3" s="405" t="s">
        <v>2</v>
      </c>
      <c r="B3" s="406"/>
      <c r="C3" s="406"/>
      <c r="D3" s="406"/>
      <c r="E3" s="406"/>
      <c r="F3" s="406"/>
    </row>
    <row r="4" spans="1:6" ht="7.5" customHeight="1">
      <c r="A4" s="407" t="s">
        <v>3</v>
      </c>
      <c r="B4" s="409" t="s">
        <v>4</v>
      </c>
      <c r="C4" s="411" t="s">
        <v>5</v>
      </c>
      <c r="D4" s="411"/>
      <c r="E4" s="411" t="s">
        <v>6</v>
      </c>
      <c r="F4" s="411"/>
    </row>
    <row r="5" spans="1:6" ht="14.25" customHeight="1">
      <c r="A5" s="408"/>
      <c r="B5" s="410"/>
      <c r="C5" s="411"/>
      <c r="D5" s="411"/>
      <c r="E5" s="411"/>
      <c r="F5" s="411"/>
    </row>
    <row r="6" spans="1:6" ht="17.25" customHeight="1">
      <c r="A6" s="25" t="s">
        <v>7</v>
      </c>
      <c r="B6" s="3" t="s">
        <v>8</v>
      </c>
      <c r="C6" s="4" t="s">
        <v>9</v>
      </c>
      <c r="D6" s="5" t="s">
        <v>9</v>
      </c>
      <c r="E6" s="6"/>
      <c r="F6" s="7"/>
    </row>
    <row r="7" spans="1:6" ht="16.5" customHeight="1">
      <c r="A7" s="26" t="s">
        <v>10</v>
      </c>
      <c r="B7" s="9" t="s">
        <v>11</v>
      </c>
      <c r="C7" s="10">
        <v>6947889</v>
      </c>
      <c r="D7" s="11" t="s">
        <v>9</v>
      </c>
      <c r="E7" s="12"/>
      <c r="F7" s="13"/>
    </row>
    <row r="8" spans="1:6" ht="17.25" customHeight="1">
      <c r="A8" s="26" t="s">
        <v>12</v>
      </c>
      <c r="B8" s="9" t="s">
        <v>11</v>
      </c>
      <c r="C8" s="12">
        <v>1091187</v>
      </c>
      <c r="D8" s="11" t="s">
        <v>13</v>
      </c>
      <c r="E8" s="12"/>
      <c r="F8" s="13"/>
    </row>
    <row r="9" spans="1:6" ht="17.25" customHeight="1">
      <c r="A9" s="26" t="s">
        <v>14</v>
      </c>
      <c r="B9" s="9" t="s">
        <v>11</v>
      </c>
      <c r="C9" s="12">
        <v>4246</v>
      </c>
      <c r="D9" s="11" t="s">
        <v>15</v>
      </c>
      <c r="E9" s="12"/>
      <c r="F9" s="13"/>
    </row>
    <row r="10" spans="1:6" ht="16.5" customHeight="1">
      <c r="A10" s="26" t="s">
        <v>16</v>
      </c>
      <c r="B10" s="9" t="s">
        <v>11</v>
      </c>
      <c r="C10" s="10">
        <v>1022058</v>
      </c>
      <c r="D10" s="11" t="s">
        <v>17</v>
      </c>
      <c r="E10" s="12"/>
      <c r="F10" s="13"/>
    </row>
    <row r="11" spans="1:6" ht="17.25" customHeight="1">
      <c r="A11" s="26" t="s">
        <v>18</v>
      </c>
      <c r="B11" s="14" t="s">
        <v>11</v>
      </c>
      <c r="C11" s="10">
        <v>14038039</v>
      </c>
      <c r="D11" s="11" t="s">
        <v>19</v>
      </c>
      <c r="E11" s="12"/>
      <c r="F11" s="13"/>
    </row>
    <row r="12" spans="1:6" ht="18" customHeight="1">
      <c r="A12" s="26" t="s">
        <v>20</v>
      </c>
      <c r="B12" s="14" t="s">
        <v>21</v>
      </c>
      <c r="C12" s="10">
        <v>12680466</v>
      </c>
      <c r="D12" s="11" t="s">
        <v>22</v>
      </c>
      <c r="E12" s="12"/>
      <c r="F12" s="13"/>
    </row>
    <row r="13" spans="1:6" ht="16.5" customHeight="1">
      <c r="A13" s="26" t="s">
        <v>23</v>
      </c>
      <c r="B13" s="9" t="s">
        <v>24</v>
      </c>
      <c r="C13" s="10">
        <v>29250</v>
      </c>
      <c r="D13" s="11" t="s">
        <v>9</v>
      </c>
      <c r="E13" s="12"/>
      <c r="F13" s="13"/>
    </row>
    <row r="14" spans="1:6" ht="17.25" customHeight="1">
      <c r="A14" s="26" t="s">
        <v>25</v>
      </c>
      <c r="B14" s="9"/>
      <c r="C14" s="10" t="s">
        <v>9</v>
      </c>
      <c r="D14" s="11" t="s">
        <v>9</v>
      </c>
      <c r="E14" s="12"/>
      <c r="F14" s="13"/>
    </row>
    <row r="15" spans="1:6" ht="17.25" customHeight="1">
      <c r="A15" s="26" t="s">
        <v>26</v>
      </c>
      <c r="B15" s="9"/>
      <c r="C15" s="10">
        <v>452500</v>
      </c>
      <c r="D15" s="11" t="s">
        <v>9</v>
      </c>
      <c r="E15" s="12"/>
      <c r="F15" s="13"/>
    </row>
    <row r="16" spans="1:6" ht="18" customHeight="1">
      <c r="A16" s="26" t="s">
        <v>27</v>
      </c>
      <c r="B16" s="9" t="s">
        <v>28</v>
      </c>
      <c r="C16" s="10" t="s">
        <v>9</v>
      </c>
      <c r="D16" s="11" t="s">
        <v>9</v>
      </c>
      <c r="E16" s="12"/>
      <c r="F16" s="13"/>
    </row>
    <row r="17" spans="1:6" ht="16.5" customHeight="1">
      <c r="A17" s="26" t="s">
        <v>29</v>
      </c>
      <c r="B17" s="9" t="s">
        <v>30</v>
      </c>
      <c r="C17" s="10">
        <v>946150</v>
      </c>
      <c r="D17" s="11" t="s">
        <v>9</v>
      </c>
      <c r="E17" s="12"/>
      <c r="F17" s="13"/>
    </row>
    <row r="18" spans="1:6" ht="17.25" customHeight="1">
      <c r="A18" s="26" t="s">
        <v>31</v>
      </c>
      <c r="B18" s="9"/>
      <c r="C18" s="10">
        <v>6181922</v>
      </c>
      <c r="D18" s="11" t="s">
        <v>9</v>
      </c>
      <c r="E18" s="12"/>
      <c r="F18" s="13"/>
    </row>
    <row r="19" spans="1:6" ht="18.75" customHeight="1">
      <c r="A19" s="26" t="s">
        <v>32</v>
      </c>
      <c r="B19" s="9" t="s">
        <v>33</v>
      </c>
      <c r="C19" s="10">
        <v>2713272</v>
      </c>
      <c r="D19" s="11" t="s">
        <v>9</v>
      </c>
      <c r="E19" s="12"/>
      <c r="F19" s="13"/>
    </row>
    <row r="20" spans="1:6" ht="16.5" customHeight="1">
      <c r="A20" s="26" t="s">
        <v>34</v>
      </c>
      <c r="B20" s="9"/>
      <c r="C20" s="10">
        <v>903619</v>
      </c>
      <c r="D20" s="11"/>
      <c r="E20" s="12"/>
      <c r="F20" s="13"/>
    </row>
    <row r="21" spans="1:6" ht="16.5" customHeight="1">
      <c r="A21" s="26" t="s">
        <v>35</v>
      </c>
      <c r="B21" s="9"/>
      <c r="C21" s="10">
        <v>2046720</v>
      </c>
      <c r="D21" s="11" t="s">
        <v>9</v>
      </c>
      <c r="E21" s="12"/>
      <c r="F21" s="13"/>
    </row>
    <row r="22" spans="1:6" ht="15.75" customHeight="1">
      <c r="A22" s="26" t="s">
        <v>36</v>
      </c>
      <c r="B22" s="9" t="s">
        <v>37</v>
      </c>
      <c r="C22" s="10">
        <v>147430</v>
      </c>
      <c r="D22" s="11" t="s">
        <v>9</v>
      </c>
      <c r="E22" s="12"/>
      <c r="F22" s="13"/>
    </row>
    <row r="23" spans="1:6" ht="18" customHeight="1">
      <c r="A23" s="26" t="s">
        <v>38</v>
      </c>
      <c r="B23" s="9" t="s">
        <v>39</v>
      </c>
      <c r="C23" s="10">
        <v>1060865</v>
      </c>
      <c r="D23" s="11" t="s">
        <v>9</v>
      </c>
      <c r="E23" s="12"/>
      <c r="F23" s="13"/>
    </row>
    <row r="24" spans="1:6" ht="18" customHeight="1">
      <c r="A24" s="26" t="s">
        <v>40</v>
      </c>
      <c r="B24" s="9"/>
      <c r="C24" s="10">
        <v>456410</v>
      </c>
      <c r="D24" s="11" t="s">
        <v>9</v>
      </c>
      <c r="E24" s="12"/>
      <c r="F24" s="13"/>
    </row>
    <row r="25" spans="1:6" ht="18" customHeight="1">
      <c r="A25" s="26" t="s">
        <v>41</v>
      </c>
      <c r="B25" s="9" t="s">
        <v>42</v>
      </c>
      <c r="C25" s="10">
        <v>109376</v>
      </c>
      <c r="D25" s="11" t="s">
        <v>9</v>
      </c>
      <c r="E25" s="12"/>
      <c r="F25" s="13"/>
    </row>
    <row r="26" spans="1:6" ht="16.5" customHeight="1">
      <c r="A26" s="26" t="s">
        <v>43</v>
      </c>
      <c r="B26" s="9"/>
      <c r="C26" s="10">
        <v>9500</v>
      </c>
      <c r="D26" s="11" t="s">
        <v>9</v>
      </c>
      <c r="E26" s="12"/>
      <c r="F26" s="13"/>
    </row>
    <row r="27" spans="1:6" ht="18.75" customHeight="1">
      <c r="A27" s="26" t="s">
        <v>44</v>
      </c>
      <c r="B27" s="9" t="s">
        <v>45</v>
      </c>
      <c r="C27" s="10">
        <v>2273492</v>
      </c>
      <c r="D27" s="11" t="s">
        <v>9</v>
      </c>
      <c r="E27" s="12"/>
      <c r="F27" s="13"/>
    </row>
    <row r="28" spans="1:6" ht="21.75">
      <c r="A28" s="26" t="s">
        <v>46</v>
      </c>
      <c r="B28" s="9"/>
      <c r="C28" s="10">
        <v>17200</v>
      </c>
      <c r="D28" s="11" t="s">
        <v>9</v>
      </c>
      <c r="E28" s="12"/>
      <c r="F28" s="13"/>
    </row>
    <row r="29" spans="1:6" ht="16.5" customHeight="1">
      <c r="A29" s="26" t="s">
        <v>47</v>
      </c>
      <c r="B29" s="9" t="s">
        <v>48</v>
      </c>
      <c r="C29" s="10">
        <v>1055386</v>
      </c>
      <c r="D29" s="11" t="s">
        <v>49</v>
      </c>
      <c r="E29" s="12" t="s">
        <v>50</v>
      </c>
      <c r="F29" s="13"/>
    </row>
    <row r="30" spans="1:6" ht="18.75" customHeight="1">
      <c r="A30" s="26" t="s">
        <v>51</v>
      </c>
      <c r="B30" s="9"/>
      <c r="C30" s="10">
        <v>365500</v>
      </c>
      <c r="D30" s="11" t="s">
        <v>9</v>
      </c>
      <c r="E30" s="12"/>
      <c r="F30" s="13"/>
    </row>
    <row r="31" spans="1:6" ht="15" customHeight="1">
      <c r="A31" s="26" t="s">
        <v>52</v>
      </c>
      <c r="B31" s="9" t="s">
        <v>53</v>
      </c>
      <c r="C31" s="10">
        <v>157224</v>
      </c>
      <c r="D31" s="11" t="s">
        <v>54</v>
      </c>
      <c r="E31" s="12"/>
      <c r="F31" s="13"/>
    </row>
    <row r="32" spans="1:6" ht="15" customHeight="1">
      <c r="A32" s="26" t="s">
        <v>55</v>
      </c>
      <c r="B32" s="9" t="s">
        <v>56</v>
      </c>
      <c r="C32" s="10">
        <v>150500</v>
      </c>
      <c r="D32" s="11" t="s">
        <v>9</v>
      </c>
      <c r="E32" s="12"/>
      <c r="F32" s="13"/>
    </row>
    <row r="33" spans="1:6" ht="15.75" customHeight="1">
      <c r="A33" s="26" t="s">
        <v>57</v>
      </c>
      <c r="B33" s="9" t="s">
        <v>58</v>
      </c>
      <c r="C33" s="10">
        <v>1290460</v>
      </c>
      <c r="D33" s="11" t="s">
        <v>59</v>
      </c>
      <c r="E33" s="12"/>
      <c r="F33" s="13"/>
    </row>
    <row r="34" spans="1:6" ht="17.25" customHeight="1">
      <c r="A34" s="26" t="s">
        <v>60</v>
      </c>
      <c r="B34" s="9" t="s">
        <v>61</v>
      </c>
      <c r="C34" s="10">
        <v>1333886</v>
      </c>
      <c r="D34" s="11" t="s">
        <v>62</v>
      </c>
      <c r="E34" s="12"/>
      <c r="F34" s="13"/>
    </row>
    <row r="35" spans="1:6" ht="17.25" customHeight="1">
      <c r="A35" s="26" t="s">
        <v>63</v>
      </c>
      <c r="B35" s="9"/>
      <c r="C35" s="10">
        <v>1043500</v>
      </c>
      <c r="D35" s="11" t="s">
        <v>9</v>
      </c>
      <c r="E35" s="12"/>
      <c r="F35" s="13"/>
    </row>
    <row r="36" spans="1:6" ht="15.75" customHeight="1">
      <c r="A36" s="26" t="s">
        <v>64</v>
      </c>
      <c r="B36" s="9"/>
      <c r="C36" s="10">
        <v>5874234</v>
      </c>
      <c r="D36" s="11" t="s">
        <v>59</v>
      </c>
      <c r="E36" s="12"/>
      <c r="F36" s="13"/>
    </row>
    <row r="37" spans="1:6" ht="18" customHeight="1">
      <c r="A37" s="26" t="s">
        <v>65</v>
      </c>
      <c r="B37" s="9" t="s">
        <v>66</v>
      </c>
      <c r="C37" s="10"/>
      <c r="D37" s="11"/>
      <c r="E37" s="10">
        <v>34718148</v>
      </c>
      <c r="F37" s="13" t="s">
        <v>67</v>
      </c>
    </row>
    <row r="38" spans="1:6" ht="15.75" customHeight="1">
      <c r="A38" s="26" t="s">
        <v>68</v>
      </c>
      <c r="B38" s="9" t="s">
        <v>69</v>
      </c>
      <c r="C38" s="10"/>
      <c r="D38" s="15"/>
      <c r="E38" s="10" t="s">
        <v>9</v>
      </c>
      <c r="F38" s="13" t="s">
        <v>9</v>
      </c>
    </row>
    <row r="39" spans="1:6" ht="16.5" customHeight="1">
      <c r="A39" s="26" t="s">
        <v>70</v>
      </c>
      <c r="B39" s="9" t="s">
        <v>71</v>
      </c>
      <c r="C39" s="10"/>
      <c r="D39" s="11"/>
      <c r="E39" s="16" t="s">
        <v>9</v>
      </c>
      <c r="F39" s="13" t="s">
        <v>9</v>
      </c>
    </row>
    <row r="40" spans="1:6" ht="18" customHeight="1">
      <c r="A40" s="26" t="s">
        <v>72</v>
      </c>
      <c r="B40" s="9" t="s">
        <v>73</v>
      </c>
      <c r="C40" s="10"/>
      <c r="D40" s="11"/>
      <c r="E40" s="12">
        <v>1792409</v>
      </c>
      <c r="F40" s="13" t="s">
        <v>54</v>
      </c>
    </row>
    <row r="41" spans="1:6" ht="16.5" customHeight="1">
      <c r="A41" s="26" t="s">
        <v>74</v>
      </c>
      <c r="B41" s="9" t="s">
        <v>75</v>
      </c>
      <c r="C41" s="10"/>
      <c r="D41" s="11"/>
      <c r="E41" s="12">
        <v>16100249</v>
      </c>
      <c r="F41" s="13" t="s">
        <v>76</v>
      </c>
    </row>
    <row r="42" spans="1:6" ht="17.25" customHeight="1">
      <c r="A42" s="26" t="s">
        <v>77</v>
      </c>
      <c r="B42" s="9" t="s">
        <v>78</v>
      </c>
      <c r="C42" s="12"/>
      <c r="D42" s="11"/>
      <c r="E42" s="12">
        <v>11791479</v>
      </c>
      <c r="F42" s="13" t="s">
        <v>79</v>
      </c>
    </row>
    <row r="43" spans="1:6" ht="14.25" customHeight="1" thickBot="1">
      <c r="A43" s="27"/>
      <c r="B43" s="18"/>
      <c r="C43" s="19">
        <v>64402286</v>
      </c>
      <c r="D43" s="20" t="s">
        <v>80</v>
      </c>
      <c r="E43" s="19">
        <v>64402286</v>
      </c>
      <c r="F43" s="21" t="s">
        <v>80</v>
      </c>
    </row>
    <row r="44" spans="1:6" ht="20.25" thickTop="1">
      <c r="A44" s="22" t="s">
        <v>81</v>
      </c>
      <c r="B44" s="22"/>
      <c r="C44" s="22" t="s">
        <v>82</v>
      </c>
      <c r="D44" s="22"/>
      <c r="E44" s="22"/>
      <c r="F44" s="23"/>
    </row>
    <row r="45" spans="1:6" ht="19.5">
      <c r="A45" s="22" t="s">
        <v>83</v>
      </c>
      <c r="B45" s="22"/>
      <c r="C45" s="22" t="s">
        <v>84</v>
      </c>
      <c r="D45" s="22"/>
      <c r="E45" s="22"/>
      <c r="F45" s="23"/>
    </row>
    <row r="46" spans="1:6" ht="19.5">
      <c r="A46" s="22" t="s">
        <v>85</v>
      </c>
      <c r="B46" s="22"/>
      <c r="C46" s="22" t="s">
        <v>86</v>
      </c>
      <c r="D46" s="22"/>
      <c r="E46" s="22"/>
      <c r="F46" s="23"/>
    </row>
    <row r="47" spans="1:6" ht="19.5">
      <c r="A47" s="22" t="s">
        <v>87</v>
      </c>
      <c r="B47" s="22"/>
      <c r="C47" s="22" t="s">
        <v>88</v>
      </c>
      <c r="D47" s="22"/>
      <c r="E47" s="22"/>
      <c r="F47" s="23"/>
    </row>
    <row r="48" spans="1:6" ht="19.5">
      <c r="A48" s="22"/>
      <c r="B48" s="22"/>
      <c r="C48" s="22"/>
      <c r="D48" s="22"/>
      <c r="E48" s="22"/>
      <c r="F48" s="23"/>
    </row>
    <row r="49" spans="1:6" ht="17.25" customHeight="1">
      <c r="A49" s="403" t="s">
        <v>0</v>
      </c>
      <c r="B49" s="404"/>
      <c r="C49" s="404"/>
      <c r="D49" s="404"/>
      <c r="E49" s="404"/>
      <c r="F49" s="404"/>
    </row>
    <row r="50" spans="1:6" ht="14.25" customHeight="1">
      <c r="A50" s="403" t="s">
        <v>89</v>
      </c>
      <c r="B50" s="403"/>
      <c r="C50" s="403"/>
      <c r="D50" s="403"/>
      <c r="E50" s="403"/>
      <c r="F50" s="403"/>
    </row>
    <row r="51" spans="1:6" ht="15" customHeight="1">
      <c r="A51" s="405" t="s">
        <v>90</v>
      </c>
      <c r="B51" s="406"/>
      <c r="C51" s="406"/>
      <c r="D51" s="406"/>
      <c r="E51" s="406"/>
      <c r="F51" s="406"/>
    </row>
    <row r="52" spans="1:6" ht="12.75" customHeight="1">
      <c r="A52" s="412" t="s">
        <v>3</v>
      </c>
      <c r="B52" s="409" t="s">
        <v>4</v>
      </c>
      <c r="C52" s="411" t="s">
        <v>5</v>
      </c>
      <c r="D52" s="411"/>
      <c r="E52" s="411" t="s">
        <v>6</v>
      </c>
      <c r="F52" s="411"/>
    </row>
    <row r="53" spans="1:6" ht="9.75" customHeight="1">
      <c r="A53" s="413"/>
      <c r="B53" s="410"/>
      <c r="C53" s="411"/>
      <c r="D53" s="411"/>
      <c r="E53" s="411"/>
      <c r="F53" s="411"/>
    </row>
    <row r="54" spans="1:6" ht="16.5" customHeight="1">
      <c r="A54" s="2" t="s">
        <v>7</v>
      </c>
      <c r="B54" s="3" t="s">
        <v>8</v>
      </c>
      <c r="C54" s="4" t="s">
        <v>9</v>
      </c>
      <c r="D54" s="5" t="s">
        <v>9</v>
      </c>
      <c r="E54" s="6"/>
      <c r="F54" s="7"/>
    </row>
    <row r="55" spans="1:6" ht="16.5" customHeight="1">
      <c r="A55" s="8" t="s">
        <v>10</v>
      </c>
      <c r="B55" s="9" t="s">
        <v>11</v>
      </c>
      <c r="C55" s="10">
        <v>9991291</v>
      </c>
      <c r="D55" s="11" t="s">
        <v>91</v>
      </c>
      <c r="E55" s="12"/>
      <c r="F55" s="13"/>
    </row>
    <row r="56" spans="1:6" ht="16.5" customHeight="1">
      <c r="A56" s="8" t="s">
        <v>12</v>
      </c>
      <c r="B56" s="9" t="s">
        <v>11</v>
      </c>
      <c r="C56" s="12">
        <v>1007116</v>
      </c>
      <c r="D56" s="11" t="s">
        <v>92</v>
      </c>
      <c r="E56" s="12"/>
      <c r="F56" s="13"/>
    </row>
    <row r="57" spans="1:6" ht="17.25" customHeight="1">
      <c r="A57" s="8" t="s">
        <v>14</v>
      </c>
      <c r="B57" s="9" t="s">
        <v>11</v>
      </c>
      <c r="C57" s="12">
        <v>4236</v>
      </c>
      <c r="D57" s="11" t="s">
        <v>93</v>
      </c>
      <c r="E57" s="12"/>
      <c r="F57" s="13"/>
    </row>
    <row r="58" spans="1:6" ht="17.25" customHeight="1">
      <c r="A58" s="8" t="s">
        <v>16</v>
      </c>
      <c r="B58" s="9" t="s">
        <v>11</v>
      </c>
      <c r="C58" s="10">
        <v>939706</v>
      </c>
      <c r="D58" s="11" t="s">
        <v>49</v>
      </c>
      <c r="E58" s="12"/>
      <c r="F58" s="13"/>
    </row>
    <row r="59" spans="1:6" ht="16.5" customHeight="1">
      <c r="A59" s="8" t="s">
        <v>18</v>
      </c>
      <c r="B59" s="14" t="s">
        <v>11</v>
      </c>
      <c r="C59" s="10">
        <v>6211852</v>
      </c>
      <c r="D59" s="11" t="s">
        <v>94</v>
      </c>
      <c r="E59" s="12"/>
      <c r="F59" s="13"/>
    </row>
    <row r="60" spans="1:6" ht="17.25" customHeight="1">
      <c r="A60" s="8" t="s">
        <v>20</v>
      </c>
      <c r="B60" s="14" t="s">
        <v>21</v>
      </c>
      <c r="C60" s="10">
        <v>12579732</v>
      </c>
      <c r="D60" s="11" t="s">
        <v>95</v>
      </c>
      <c r="E60" s="12"/>
      <c r="F60" s="13"/>
    </row>
    <row r="61" spans="1:6" ht="17.25" customHeight="1">
      <c r="A61" s="8" t="s">
        <v>23</v>
      </c>
      <c r="B61" s="9" t="s">
        <v>24</v>
      </c>
      <c r="C61" s="10" t="s">
        <v>9</v>
      </c>
      <c r="D61" s="11" t="s">
        <v>9</v>
      </c>
      <c r="E61" s="12"/>
      <c r="F61" s="13"/>
    </row>
    <row r="62" spans="1:6" ht="15" customHeight="1">
      <c r="A62" s="8" t="s">
        <v>96</v>
      </c>
      <c r="B62" s="9"/>
      <c r="C62" s="10" t="s">
        <v>9</v>
      </c>
      <c r="D62" s="11" t="s">
        <v>9</v>
      </c>
      <c r="E62" s="12"/>
      <c r="F62" s="13"/>
    </row>
    <row r="63" spans="1:6" ht="16.5" customHeight="1">
      <c r="A63" s="8" t="s">
        <v>27</v>
      </c>
      <c r="B63" s="9" t="s">
        <v>28</v>
      </c>
      <c r="C63" s="10">
        <v>37000</v>
      </c>
      <c r="D63" s="11" t="s">
        <v>9</v>
      </c>
      <c r="E63" s="12"/>
      <c r="F63" s="13"/>
    </row>
    <row r="64" spans="1:6" ht="15" customHeight="1">
      <c r="A64" s="8" t="s">
        <v>29</v>
      </c>
      <c r="B64" s="9" t="s">
        <v>30</v>
      </c>
      <c r="C64" s="10">
        <v>844995</v>
      </c>
      <c r="D64" s="11" t="s">
        <v>9</v>
      </c>
      <c r="E64" s="12"/>
      <c r="F64" s="13"/>
    </row>
    <row r="65" spans="1:6" ht="17.25" customHeight="1">
      <c r="A65" s="8" t="s">
        <v>32</v>
      </c>
      <c r="B65" s="9" t="s">
        <v>33</v>
      </c>
      <c r="C65" s="10">
        <v>3581444</v>
      </c>
      <c r="D65" s="11" t="s">
        <v>9</v>
      </c>
      <c r="E65" s="12"/>
      <c r="F65" s="13"/>
    </row>
    <row r="66" spans="1:6" ht="16.5" customHeight="1">
      <c r="A66" s="8" t="s">
        <v>35</v>
      </c>
      <c r="B66" s="9"/>
      <c r="C66" s="10">
        <v>2868105</v>
      </c>
      <c r="D66" s="11" t="s">
        <v>9</v>
      </c>
      <c r="E66" s="12"/>
      <c r="F66" s="13"/>
    </row>
    <row r="67" spans="1:6" ht="15" customHeight="1">
      <c r="A67" s="8" t="s">
        <v>36</v>
      </c>
      <c r="B67" s="9" t="s">
        <v>37</v>
      </c>
      <c r="C67" s="10">
        <v>180000</v>
      </c>
      <c r="D67" s="11" t="s">
        <v>9</v>
      </c>
      <c r="E67" s="12"/>
      <c r="F67" s="13"/>
    </row>
    <row r="68" spans="1:6" ht="16.5" customHeight="1">
      <c r="A68" s="8" t="s">
        <v>38</v>
      </c>
      <c r="B68" s="9" t="s">
        <v>39</v>
      </c>
      <c r="C68" s="10">
        <v>1125495</v>
      </c>
      <c r="D68" s="11" t="s">
        <v>9</v>
      </c>
      <c r="E68" s="12"/>
      <c r="F68" s="13"/>
    </row>
    <row r="69" spans="1:6" ht="16.5" customHeight="1">
      <c r="A69" s="8" t="s">
        <v>41</v>
      </c>
      <c r="B69" s="9" t="s">
        <v>42</v>
      </c>
      <c r="C69" s="10">
        <v>2329680</v>
      </c>
      <c r="D69" s="11" t="s">
        <v>9</v>
      </c>
      <c r="E69" s="12"/>
      <c r="F69" s="13"/>
    </row>
    <row r="70" spans="1:6" ht="15.75" customHeight="1">
      <c r="A70" s="8" t="s">
        <v>44</v>
      </c>
      <c r="B70" s="9" t="s">
        <v>45</v>
      </c>
      <c r="C70" s="10">
        <v>3945900</v>
      </c>
      <c r="D70" s="11" t="s">
        <v>97</v>
      </c>
      <c r="E70" s="12"/>
      <c r="F70" s="13"/>
    </row>
    <row r="71" spans="1:6" ht="17.25" customHeight="1">
      <c r="A71" s="8" t="s">
        <v>47</v>
      </c>
      <c r="B71" s="9" t="s">
        <v>48</v>
      </c>
      <c r="C71" s="10">
        <v>1768551</v>
      </c>
      <c r="D71" s="11" t="s">
        <v>98</v>
      </c>
      <c r="E71" s="12" t="s">
        <v>50</v>
      </c>
      <c r="F71" s="13"/>
    </row>
    <row r="72" spans="1:6" ht="17.25" customHeight="1">
      <c r="A72" s="8" t="s">
        <v>52</v>
      </c>
      <c r="B72" s="9" t="s">
        <v>53</v>
      </c>
      <c r="C72" s="10">
        <v>251214</v>
      </c>
      <c r="D72" s="11" t="s">
        <v>99</v>
      </c>
      <c r="E72" s="12"/>
      <c r="F72" s="13"/>
    </row>
    <row r="73" spans="1:6" ht="16.5" customHeight="1">
      <c r="A73" s="8" t="s">
        <v>55</v>
      </c>
      <c r="B73" s="9" t="s">
        <v>56</v>
      </c>
      <c r="C73" s="10">
        <v>204900</v>
      </c>
      <c r="D73" s="11" t="s">
        <v>9</v>
      </c>
      <c r="E73" s="12"/>
      <c r="F73" s="13"/>
    </row>
    <row r="74" spans="1:6" ht="17.25" customHeight="1">
      <c r="A74" s="8" t="s">
        <v>57</v>
      </c>
      <c r="B74" s="9" t="s">
        <v>58</v>
      </c>
      <c r="C74" s="10">
        <v>1478737</v>
      </c>
      <c r="D74" s="11" t="s">
        <v>100</v>
      </c>
      <c r="E74" s="12"/>
      <c r="F74" s="13"/>
    </row>
    <row r="75" spans="1:6" ht="16.5" customHeight="1">
      <c r="A75" s="8" t="s">
        <v>60</v>
      </c>
      <c r="B75" s="9" t="s">
        <v>61</v>
      </c>
      <c r="C75" s="10">
        <v>2358718</v>
      </c>
      <c r="D75" s="11" t="s">
        <v>101</v>
      </c>
      <c r="E75" s="12"/>
      <c r="F75" s="13"/>
    </row>
    <row r="76" spans="1:6" ht="16.5" customHeight="1">
      <c r="A76" s="8" t="s">
        <v>102</v>
      </c>
      <c r="B76" s="9"/>
      <c r="C76" s="10">
        <v>1369739</v>
      </c>
      <c r="D76" s="11" t="s">
        <v>9</v>
      </c>
      <c r="E76" s="12"/>
      <c r="F76" s="13"/>
    </row>
    <row r="77" spans="1:6" ht="17.25" customHeight="1">
      <c r="A77" s="8" t="s">
        <v>103</v>
      </c>
      <c r="B77" s="9"/>
      <c r="C77" s="10">
        <v>10147963</v>
      </c>
      <c r="D77" s="11" t="s">
        <v>9</v>
      </c>
      <c r="E77" s="12"/>
      <c r="F77" s="13"/>
    </row>
    <row r="78" spans="1:6" ht="16.5" customHeight="1">
      <c r="A78" s="8" t="s">
        <v>65</v>
      </c>
      <c r="B78" s="9" t="s">
        <v>66</v>
      </c>
      <c r="C78" s="10"/>
      <c r="D78" s="11"/>
      <c r="E78" s="10">
        <v>35614671</v>
      </c>
      <c r="F78" s="13" t="s">
        <v>104</v>
      </c>
    </row>
    <row r="79" spans="1:6" ht="16.5" customHeight="1">
      <c r="A79" s="8" t="s">
        <v>68</v>
      </c>
      <c r="B79" s="9" t="s">
        <v>69</v>
      </c>
      <c r="C79" s="10"/>
      <c r="D79" s="15"/>
      <c r="E79" s="10">
        <v>1675982</v>
      </c>
      <c r="F79" s="13" t="s">
        <v>9</v>
      </c>
    </row>
    <row r="80" spans="1:6" ht="16.5" customHeight="1">
      <c r="A80" s="8" t="s">
        <v>105</v>
      </c>
      <c r="B80" s="9" t="s">
        <v>106</v>
      </c>
      <c r="C80" s="12"/>
      <c r="D80" s="11"/>
      <c r="E80" s="10" t="s">
        <v>9</v>
      </c>
      <c r="F80" s="13" t="s">
        <v>9</v>
      </c>
    </row>
    <row r="81" spans="1:6" ht="15.75" customHeight="1">
      <c r="A81" s="8" t="s">
        <v>70</v>
      </c>
      <c r="B81" s="9" t="s">
        <v>71</v>
      </c>
      <c r="C81" s="10"/>
      <c r="D81" s="11"/>
      <c r="E81" s="16" t="s">
        <v>9</v>
      </c>
      <c r="F81" s="13" t="s">
        <v>9</v>
      </c>
    </row>
    <row r="82" spans="1:6" ht="15.75" customHeight="1">
      <c r="A82" s="8" t="s">
        <v>72</v>
      </c>
      <c r="B82" s="9" t="s">
        <v>73</v>
      </c>
      <c r="C82" s="10"/>
      <c r="D82" s="11"/>
      <c r="E82" s="12">
        <v>1203378</v>
      </c>
      <c r="F82" s="13" t="s">
        <v>49</v>
      </c>
    </row>
    <row r="83" spans="1:6" ht="18" customHeight="1">
      <c r="A83" s="8" t="s">
        <v>74</v>
      </c>
      <c r="B83" s="9" t="s">
        <v>75</v>
      </c>
      <c r="C83" s="10"/>
      <c r="D83" s="11"/>
      <c r="E83" s="12">
        <v>13730675</v>
      </c>
      <c r="F83" s="13" t="s">
        <v>94</v>
      </c>
    </row>
    <row r="84" spans="1:6" ht="15.75" customHeight="1">
      <c r="A84" s="8" t="s">
        <v>77</v>
      </c>
      <c r="B84" s="9" t="s">
        <v>78</v>
      </c>
      <c r="C84" s="12"/>
      <c r="D84" s="11"/>
      <c r="E84" s="12">
        <v>11001672</v>
      </c>
      <c r="F84" s="13" t="s">
        <v>107</v>
      </c>
    </row>
    <row r="85" spans="1:6" ht="17.25" customHeight="1">
      <c r="A85" s="8" t="s">
        <v>108</v>
      </c>
      <c r="B85" s="24" t="s">
        <v>109</v>
      </c>
      <c r="C85" s="10"/>
      <c r="D85" s="11"/>
      <c r="E85" s="10" t="s">
        <v>9</v>
      </c>
      <c r="F85" s="13" t="s">
        <v>9</v>
      </c>
    </row>
    <row r="86" spans="1:6" ht="18" customHeight="1">
      <c r="A86" s="8" t="s">
        <v>110</v>
      </c>
      <c r="B86" s="9"/>
      <c r="C86" s="12"/>
      <c r="D86" s="11"/>
      <c r="E86" s="10" t="s">
        <v>9</v>
      </c>
      <c r="F86" s="13" t="s">
        <v>9</v>
      </c>
    </row>
    <row r="87" spans="1:6" ht="21.75" customHeight="1" thickBot="1">
      <c r="A87" s="17"/>
      <c r="B87" s="18"/>
      <c r="C87" s="19">
        <v>63226379</v>
      </c>
      <c r="D87" s="20" t="s">
        <v>99</v>
      </c>
      <c r="E87" s="19">
        <v>63226379</v>
      </c>
      <c r="F87" s="21" t="s">
        <v>99</v>
      </c>
    </row>
    <row r="88" spans="1:6" ht="27" customHeight="1" thickTop="1">
      <c r="A88" s="28" t="s">
        <v>81</v>
      </c>
      <c r="B88" s="22"/>
      <c r="C88" s="28" t="s">
        <v>82</v>
      </c>
      <c r="D88" s="22"/>
      <c r="E88" s="22"/>
      <c r="F88" s="23"/>
    </row>
    <row r="89" spans="1:6" ht="19.5">
      <c r="A89" s="22" t="s">
        <v>83</v>
      </c>
      <c r="B89" s="22"/>
      <c r="C89" s="22" t="s">
        <v>84</v>
      </c>
      <c r="D89" s="22"/>
      <c r="E89" s="22"/>
      <c r="F89" s="23"/>
    </row>
    <row r="90" spans="1:6" ht="19.5">
      <c r="A90" s="22" t="s">
        <v>85</v>
      </c>
      <c r="B90" s="22"/>
      <c r="C90" s="22" t="s">
        <v>86</v>
      </c>
      <c r="D90" s="22"/>
      <c r="E90" s="22"/>
      <c r="F90" s="23"/>
    </row>
    <row r="91" spans="1:6" ht="19.5">
      <c r="A91" s="22" t="s">
        <v>87</v>
      </c>
      <c r="B91" s="22"/>
      <c r="C91" s="22" t="s">
        <v>88</v>
      </c>
      <c r="D91" s="22"/>
      <c r="E91" s="22"/>
      <c r="F91" s="23"/>
    </row>
    <row r="92" spans="1:6" ht="19.5">
      <c r="A92" s="22" t="s">
        <v>111</v>
      </c>
      <c r="B92" s="22"/>
      <c r="C92" s="22" t="s">
        <v>112</v>
      </c>
      <c r="D92" s="22"/>
      <c r="E92" s="22"/>
      <c r="F92" s="23"/>
    </row>
    <row r="93" spans="1:6" ht="19.5">
      <c r="A93" s="22" t="s">
        <v>113</v>
      </c>
      <c r="B93" s="22"/>
      <c r="C93" s="22" t="s">
        <v>114</v>
      </c>
      <c r="D93" s="22"/>
      <c r="E93" s="22"/>
      <c r="F93" s="23"/>
    </row>
    <row r="94" spans="1:6" ht="19.5">
      <c r="A94" s="22"/>
      <c r="B94" s="22"/>
      <c r="C94" s="22"/>
      <c r="D94" s="22"/>
      <c r="E94" s="22"/>
      <c r="F94" s="23"/>
    </row>
    <row r="95" spans="1:6" ht="19.5">
      <c r="A95" s="22"/>
      <c r="B95" s="22"/>
      <c r="C95" s="22"/>
      <c r="D95" s="22"/>
      <c r="E95" s="22"/>
      <c r="F95" s="23"/>
    </row>
    <row r="96" spans="1:6" ht="17.25" customHeight="1">
      <c r="A96" s="403" t="s">
        <v>0</v>
      </c>
      <c r="B96" s="404"/>
      <c r="C96" s="404"/>
      <c r="D96" s="404"/>
      <c r="E96" s="404"/>
      <c r="F96" s="404"/>
    </row>
    <row r="97" spans="1:6" ht="16.5" customHeight="1">
      <c r="A97" s="403" t="s">
        <v>115</v>
      </c>
      <c r="B97" s="403"/>
      <c r="C97" s="403"/>
      <c r="D97" s="403"/>
      <c r="E97" s="403"/>
      <c r="F97" s="403"/>
    </row>
    <row r="98" spans="1:6" ht="19.5">
      <c r="A98" s="405" t="s">
        <v>90</v>
      </c>
      <c r="B98" s="406"/>
      <c r="C98" s="406"/>
      <c r="D98" s="406"/>
      <c r="E98" s="406"/>
      <c r="F98" s="406"/>
    </row>
    <row r="99" spans="1:6" ht="11.25" customHeight="1">
      <c r="A99" s="412" t="s">
        <v>3</v>
      </c>
      <c r="B99" s="409" t="s">
        <v>4</v>
      </c>
      <c r="C99" s="411" t="s">
        <v>5</v>
      </c>
      <c r="D99" s="411"/>
      <c r="E99" s="411" t="s">
        <v>6</v>
      </c>
      <c r="F99" s="411"/>
    </row>
    <row r="100" spans="1:6" ht="10.5" customHeight="1">
      <c r="A100" s="413"/>
      <c r="B100" s="410"/>
      <c r="C100" s="411"/>
      <c r="D100" s="411"/>
      <c r="E100" s="411"/>
      <c r="F100" s="411"/>
    </row>
    <row r="101" spans="1:6" ht="18.75" customHeight="1">
      <c r="A101" s="2" t="s">
        <v>7</v>
      </c>
      <c r="B101" s="3" t="s">
        <v>8</v>
      </c>
      <c r="C101" s="4" t="s">
        <v>9</v>
      </c>
      <c r="D101" s="5" t="s">
        <v>9</v>
      </c>
      <c r="E101" s="6"/>
      <c r="F101" s="7"/>
    </row>
    <row r="102" spans="1:6" ht="17.25" customHeight="1">
      <c r="A102" s="8" t="s">
        <v>10</v>
      </c>
      <c r="B102" s="9" t="s">
        <v>11</v>
      </c>
      <c r="C102" s="10">
        <v>9991291</v>
      </c>
      <c r="D102" s="11" t="s">
        <v>91</v>
      </c>
      <c r="E102" s="12"/>
      <c r="F102" s="13"/>
    </row>
    <row r="103" spans="1:6" ht="17.25" customHeight="1">
      <c r="A103" s="8" t="s">
        <v>12</v>
      </c>
      <c r="B103" s="9" t="s">
        <v>11</v>
      </c>
      <c r="C103" s="12">
        <v>1007116</v>
      </c>
      <c r="D103" s="11" t="s">
        <v>92</v>
      </c>
      <c r="E103" s="12"/>
      <c r="F103" s="13"/>
    </row>
    <row r="104" spans="1:6" ht="17.25" customHeight="1">
      <c r="A104" s="8" t="s">
        <v>14</v>
      </c>
      <c r="B104" s="9" t="s">
        <v>11</v>
      </c>
      <c r="C104" s="12">
        <v>4236</v>
      </c>
      <c r="D104" s="11" t="s">
        <v>93</v>
      </c>
      <c r="E104" s="12"/>
      <c r="F104" s="13"/>
    </row>
    <row r="105" spans="1:6" ht="18.75" customHeight="1">
      <c r="A105" s="8" t="s">
        <v>16</v>
      </c>
      <c r="B105" s="9" t="s">
        <v>11</v>
      </c>
      <c r="C105" s="10">
        <v>939706</v>
      </c>
      <c r="D105" s="11" t="s">
        <v>49</v>
      </c>
      <c r="E105" s="12"/>
      <c r="F105" s="13"/>
    </row>
    <row r="106" spans="1:6" ht="18" customHeight="1">
      <c r="A106" s="8" t="s">
        <v>18</v>
      </c>
      <c r="B106" s="14" t="s">
        <v>11</v>
      </c>
      <c r="C106" s="10">
        <v>6211852</v>
      </c>
      <c r="D106" s="11" t="s">
        <v>94</v>
      </c>
      <c r="E106" s="12"/>
      <c r="F106" s="13"/>
    </row>
    <row r="107" spans="1:6" ht="18" customHeight="1">
      <c r="A107" s="8" t="s">
        <v>20</v>
      </c>
      <c r="B107" s="14" t="s">
        <v>21</v>
      </c>
      <c r="C107" s="10">
        <v>12579732</v>
      </c>
      <c r="D107" s="11" t="s">
        <v>95</v>
      </c>
      <c r="E107" s="12"/>
      <c r="F107" s="13"/>
    </row>
    <row r="108" spans="1:6" ht="17.25" customHeight="1">
      <c r="A108" s="8" t="s">
        <v>23</v>
      </c>
      <c r="B108" s="9" t="s">
        <v>24</v>
      </c>
      <c r="C108" s="10" t="s">
        <v>9</v>
      </c>
      <c r="D108" s="11" t="s">
        <v>9</v>
      </c>
      <c r="E108" s="12"/>
      <c r="F108" s="13"/>
    </row>
    <row r="109" spans="1:6" ht="17.25" customHeight="1">
      <c r="A109" s="8" t="s">
        <v>96</v>
      </c>
      <c r="B109" s="9"/>
      <c r="C109" s="10" t="s">
        <v>9</v>
      </c>
      <c r="D109" s="11" t="s">
        <v>9</v>
      </c>
      <c r="E109" s="12"/>
      <c r="F109" s="13"/>
    </row>
    <row r="110" spans="1:6" ht="18" customHeight="1">
      <c r="A110" s="8" t="s">
        <v>27</v>
      </c>
      <c r="B110" s="9" t="s">
        <v>28</v>
      </c>
      <c r="C110" s="10">
        <v>37000</v>
      </c>
      <c r="D110" s="11" t="s">
        <v>9</v>
      </c>
      <c r="E110" s="12"/>
      <c r="F110" s="13"/>
    </row>
    <row r="111" spans="1:6" ht="16.5" customHeight="1">
      <c r="A111" s="8" t="s">
        <v>29</v>
      </c>
      <c r="B111" s="9" t="s">
        <v>30</v>
      </c>
      <c r="C111" s="10"/>
      <c r="D111" s="11"/>
      <c r="E111" s="12"/>
      <c r="F111" s="13"/>
    </row>
    <row r="112" spans="1:6" ht="18" customHeight="1">
      <c r="A112" s="8" t="s">
        <v>32</v>
      </c>
      <c r="B112" s="9" t="s">
        <v>33</v>
      </c>
      <c r="C112" s="10"/>
      <c r="D112" s="11"/>
      <c r="E112" s="12"/>
      <c r="F112" s="13"/>
    </row>
    <row r="113" spans="1:6" ht="15.75" customHeight="1">
      <c r="A113" s="8" t="s">
        <v>35</v>
      </c>
      <c r="B113" s="9"/>
      <c r="C113" s="10"/>
      <c r="D113" s="11"/>
      <c r="E113" s="12"/>
      <c r="F113" s="13"/>
    </row>
    <row r="114" spans="1:6" ht="16.5" customHeight="1">
      <c r="A114" s="8" t="s">
        <v>36</v>
      </c>
      <c r="B114" s="9" t="s">
        <v>37</v>
      </c>
      <c r="C114" s="10"/>
      <c r="D114" s="11"/>
      <c r="E114" s="12"/>
      <c r="F114" s="13"/>
    </row>
    <row r="115" spans="1:6" ht="18.75" customHeight="1">
      <c r="A115" s="8" t="s">
        <v>38</v>
      </c>
      <c r="B115" s="9" t="s">
        <v>39</v>
      </c>
      <c r="C115" s="10"/>
      <c r="D115" s="11"/>
      <c r="E115" s="12"/>
      <c r="F115" s="13"/>
    </row>
    <row r="116" spans="1:6" ht="18" customHeight="1">
      <c r="A116" s="8" t="s">
        <v>41</v>
      </c>
      <c r="B116" s="9" t="s">
        <v>42</v>
      </c>
      <c r="C116" s="10"/>
      <c r="D116" s="11"/>
      <c r="E116" s="12"/>
      <c r="F116" s="13"/>
    </row>
    <row r="117" spans="1:6" ht="15" customHeight="1">
      <c r="A117" s="8" t="s">
        <v>44</v>
      </c>
      <c r="B117" s="9" t="s">
        <v>45</v>
      </c>
      <c r="C117" s="10"/>
      <c r="D117" s="11"/>
      <c r="E117" s="12"/>
      <c r="F117" s="13"/>
    </row>
    <row r="118" spans="1:6" ht="16.5" customHeight="1">
      <c r="A118" s="8" t="s">
        <v>47</v>
      </c>
      <c r="B118" s="9" t="s">
        <v>48</v>
      </c>
      <c r="C118" s="10"/>
      <c r="D118" s="11"/>
      <c r="E118" s="12" t="s">
        <v>50</v>
      </c>
      <c r="F118" s="13"/>
    </row>
    <row r="119" spans="1:6" ht="18" customHeight="1">
      <c r="A119" s="8" t="s">
        <v>52</v>
      </c>
      <c r="B119" s="9" t="s">
        <v>53</v>
      </c>
      <c r="C119" s="10"/>
      <c r="D119" s="11"/>
      <c r="E119" s="12"/>
      <c r="F119" s="13"/>
    </row>
    <row r="120" spans="1:6" ht="16.5" customHeight="1">
      <c r="A120" s="8" t="s">
        <v>55</v>
      </c>
      <c r="B120" s="9" t="s">
        <v>56</v>
      </c>
      <c r="C120" s="10"/>
      <c r="D120" s="11"/>
      <c r="E120" s="12"/>
      <c r="F120" s="13"/>
    </row>
    <row r="121" spans="1:6" ht="17.25" customHeight="1">
      <c r="A121" s="8" t="s">
        <v>57</v>
      </c>
      <c r="B121" s="9" t="s">
        <v>58</v>
      </c>
      <c r="C121" s="10"/>
      <c r="D121" s="11"/>
      <c r="E121" s="12"/>
      <c r="F121" s="13"/>
    </row>
    <row r="122" spans="1:6" ht="17.25" customHeight="1">
      <c r="A122" s="8" t="s">
        <v>60</v>
      </c>
      <c r="B122" s="9" t="s">
        <v>61</v>
      </c>
      <c r="C122" s="10"/>
      <c r="D122" s="11"/>
      <c r="E122" s="12"/>
      <c r="F122" s="13"/>
    </row>
    <row r="123" spans="1:6" ht="17.25" customHeight="1">
      <c r="A123" s="8" t="s">
        <v>102</v>
      </c>
      <c r="B123" s="9"/>
      <c r="C123" s="10"/>
      <c r="D123" s="11"/>
      <c r="E123" s="12"/>
      <c r="F123" s="13"/>
    </row>
    <row r="124" spans="1:6" ht="17.25" customHeight="1">
      <c r="A124" s="8" t="s">
        <v>103</v>
      </c>
      <c r="B124" s="9"/>
      <c r="C124" s="10"/>
      <c r="D124" s="11"/>
      <c r="E124" s="12"/>
      <c r="F124" s="13"/>
    </row>
    <row r="125" spans="1:6" ht="18" customHeight="1">
      <c r="A125" s="8" t="s">
        <v>65</v>
      </c>
      <c r="B125" s="9" t="s">
        <v>66</v>
      </c>
      <c r="C125" s="10"/>
      <c r="D125" s="11"/>
      <c r="E125" s="10"/>
      <c r="F125" s="13"/>
    </row>
    <row r="126" spans="1:6" ht="18" customHeight="1">
      <c r="A126" s="8" t="s">
        <v>68</v>
      </c>
      <c r="B126" s="9" t="s">
        <v>69</v>
      </c>
      <c r="C126" s="10"/>
      <c r="D126" s="15"/>
      <c r="E126" s="10">
        <v>1675982</v>
      </c>
      <c r="F126" s="13" t="s">
        <v>9</v>
      </c>
    </row>
    <row r="127" spans="1:6" ht="17.25" customHeight="1">
      <c r="A127" s="8" t="s">
        <v>105</v>
      </c>
      <c r="B127" s="9" t="s">
        <v>106</v>
      </c>
      <c r="C127" s="12"/>
      <c r="D127" s="11"/>
      <c r="E127" s="10" t="s">
        <v>9</v>
      </c>
      <c r="F127" s="13" t="s">
        <v>9</v>
      </c>
    </row>
    <row r="128" spans="1:6" ht="18" customHeight="1">
      <c r="A128" s="8" t="s">
        <v>70</v>
      </c>
      <c r="B128" s="9" t="s">
        <v>71</v>
      </c>
      <c r="C128" s="10"/>
      <c r="D128" s="11"/>
      <c r="E128" s="16" t="s">
        <v>9</v>
      </c>
      <c r="F128" s="13" t="s">
        <v>9</v>
      </c>
    </row>
    <row r="129" spans="1:6" ht="16.5" customHeight="1">
      <c r="A129" s="8" t="s">
        <v>72</v>
      </c>
      <c r="B129" s="9" t="s">
        <v>73</v>
      </c>
      <c r="C129" s="10"/>
      <c r="D129" s="11"/>
      <c r="E129" s="12">
        <v>1203378</v>
      </c>
      <c r="F129" s="13" t="s">
        <v>49</v>
      </c>
    </row>
    <row r="130" spans="1:6" ht="15.75" customHeight="1">
      <c r="A130" s="8" t="s">
        <v>74</v>
      </c>
      <c r="B130" s="9" t="s">
        <v>75</v>
      </c>
      <c r="C130" s="10"/>
      <c r="D130" s="11"/>
      <c r="E130" s="12">
        <v>16100096</v>
      </c>
      <c r="F130" s="13" t="s">
        <v>76</v>
      </c>
    </row>
    <row r="131" spans="1:6" ht="15.75" customHeight="1">
      <c r="A131" s="8" t="s">
        <v>77</v>
      </c>
      <c r="B131" s="9" t="s">
        <v>78</v>
      </c>
      <c r="C131" s="12"/>
      <c r="D131" s="11"/>
      <c r="E131" s="12">
        <v>11791479</v>
      </c>
      <c r="F131" s="13" t="s">
        <v>79</v>
      </c>
    </row>
    <row r="132" spans="1:6" ht="15.75" customHeight="1">
      <c r="A132" s="8" t="s">
        <v>108</v>
      </c>
      <c r="B132" s="24" t="s">
        <v>109</v>
      </c>
      <c r="C132" s="10"/>
      <c r="D132" s="11"/>
      <c r="E132" s="10" t="s">
        <v>9</v>
      </c>
      <c r="F132" s="13" t="s">
        <v>9</v>
      </c>
    </row>
    <row r="133" spans="1:6" ht="17.25" customHeight="1">
      <c r="A133" s="8" t="s">
        <v>110</v>
      </c>
      <c r="B133" s="9"/>
      <c r="C133" s="12"/>
      <c r="D133" s="11"/>
      <c r="E133" s="10" t="s">
        <v>9</v>
      </c>
      <c r="F133" s="13" t="s">
        <v>9</v>
      </c>
    </row>
    <row r="134" spans="1:6" ht="22.5" thickBot="1">
      <c r="A134" s="17"/>
      <c r="B134" s="18"/>
      <c r="C134" s="19">
        <v>30770936</v>
      </c>
      <c r="D134" s="20" t="s">
        <v>76</v>
      </c>
      <c r="E134" s="19">
        <v>30770936</v>
      </c>
      <c r="F134" s="21" t="s">
        <v>76</v>
      </c>
    </row>
    <row r="135" spans="1:6" ht="20.25" thickTop="1">
      <c r="A135" s="22" t="s">
        <v>81</v>
      </c>
      <c r="B135" s="22"/>
      <c r="C135" s="22" t="s">
        <v>82</v>
      </c>
      <c r="D135" s="22"/>
      <c r="E135" s="22"/>
      <c r="F135" s="23"/>
    </row>
    <row r="136" spans="1:6" ht="19.5">
      <c r="A136" s="22" t="s">
        <v>83</v>
      </c>
      <c r="B136" s="22"/>
      <c r="C136" s="22" t="s">
        <v>84</v>
      </c>
      <c r="D136" s="22"/>
      <c r="E136" s="22"/>
      <c r="F136" s="23"/>
    </row>
    <row r="137" spans="1:6" ht="19.5">
      <c r="A137" s="22" t="s">
        <v>85</v>
      </c>
      <c r="B137" s="22"/>
      <c r="C137" s="22" t="s">
        <v>86</v>
      </c>
      <c r="D137" s="22"/>
      <c r="E137" s="22"/>
      <c r="F137" s="23"/>
    </row>
    <row r="138" spans="1:6" ht="19.5">
      <c r="A138" s="22" t="s">
        <v>87</v>
      </c>
      <c r="B138" s="22"/>
      <c r="C138" s="22" t="s">
        <v>88</v>
      </c>
      <c r="D138" s="22"/>
      <c r="E138" s="22"/>
      <c r="F138" s="23"/>
    </row>
    <row r="139" spans="1:6" ht="19.5">
      <c r="A139" s="22" t="s">
        <v>111</v>
      </c>
      <c r="B139" s="22"/>
      <c r="C139" s="22" t="s">
        <v>112</v>
      </c>
      <c r="D139" s="22"/>
      <c r="E139" s="22"/>
      <c r="F139" s="23"/>
    </row>
    <row r="140" spans="1:6" ht="19.5">
      <c r="A140" s="22" t="s">
        <v>113</v>
      </c>
      <c r="B140" s="22"/>
      <c r="C140" s="22" t="s">
        <v>114</v>
      </c>
      <c r="D140" s="22"/>
      <c r="E140" s="22"/>
      <c r="F140" s="23"/>
    </row>
  </sheetData>
  <sheetProtection/>
  <mergeCells count="21">
    <mergeCell ref="A96:F96"/>
    <mergeCell ref="A97:F97"/>
    <mergeCell ref="A98:F98"/>
    <mergeCell ref="A99:A100"/>
    <mergeCell ref="B99:B100"/>
    <mergeCell ref="C99:D100"/>
    <mergeCell ref="E99:F100"/>
    <mergeCell ref="A49:F49"/>
    <mergeCell ref="A50:F50"/>
    <mergeCell ref="A51:F51"/>
    <mergeCell ref="A52:A53"/>
    <mergeCell ref="B52:B53"/>
    <mergeCell ref="C52:D53"/>
    <mergeCell ref="E52:F53"/>
    <mergeCell ref="A1:F1"/>
    <mergeCell ref="A2:F2"/>
    <mergeCell ref="A3:F3"/>
    <mergeCell ref="A4:A5"/>
    <mergeCell ref="B4:B5"/>
    <mergeCell ref="C4:D5"/>
    <mergeCell ref="E4:F5"/>
  </mergeCells>
  <printOptions/>
  <pageMargins left="0.7874015748031497" right="0.3937007874015748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:I27"/>
    </sheetView>
  </sheetViews>
  <sheetFormatPr defaultColWidth="9.140625" defaultRowHeight="15"/>
  <cols>
    <col min="1" max="1" width="7.140625" style="56" customWidth="1"/>
    <col min="2" max="2" width="9.00390625" style="56" customWidth="1"/>
    <col min="3" max="3" width="5.8515625" style="56" customWidth="1"/>
    <col min="4" max="4" width="12.7109375" style="56" customWidth="1"/>
    <col min="5" max="5" width="7.140625" style="56" customWidth="1"/>
    <col min="6" max="6" width="10.8515625" style="56" customWidth="1"/>
    <col min="7" max="7" width="12.8515625" style="56" customWidth="1"/>
    <col min="8" max="8" width="0.71875" style="56" customWidth="1"/>
    <col min="9" max="9" width="13.7109375" style="56" customWidth="1"/>
    <col min="10" max="16384" width="9.00390625" style="56" customWidth="1"/>
  </cols>
  <sheetData>
    <row r="1" spans="1:9" ht="24">
      <c r="A1" s="457" t="s">
        <v>510</v>
      </c>
      <c r="B1" s="457"/>
      <c r="C1" s="457"/>
      <c r="D1" s="457"/>
      <c r="E1" s="457"/>
      <c r="F1" s="457"/>
      <c r="G1" s="457"/>
      <c r="H1" s="457"/>
      <c r="I1" s="457"/>
    </row>
    <row r="2" spans="1:9" ht="24">
      <c r="A2" s="453" t="s">
        <v>489</v>
      </c>
      <c r="B2" s="453"/>
      <c r="C2" s="453"/>
      <c r="D2" s="453"/>
      <c r="E2" s="453"/>
      <c r="F2" s="453"/>
      <c r="G2" s="453"/>
      <c r="H2" s="453"/>
      <c r="I2" s="453"/>
    </row>
    <row r="3" spans="1:9" ht="24">
      <c r="A3" s="453" t="s">
        <v>490</v>
      </c>
      <c r="B3" s="453"/>
      <c r="C3" s="453"/>
      <c r="D3" s="453"/>
      <c r="E3" s="453"/>
      <c r="F3" s="453"/>
      <c r="G3" s="453"/>
      <c r="H3" s="453"/>
      <c r="I3" s="453"/>
    </row>
    <row r="4" ht="24">
      <c r="A4" s="253" t="s">
        <v>521</v>
      </c>
    </row>
    <row r="5" spans="1:9" ht="24">
      <c r="A5" s="253" t="s">
        <v>693</v>
      </c>
      <c r="I5" s="323">
        <v>16100096.06</v>
      </c>
    </row>
    <row r="6" spans="1:9" ht="24">
      <c r="A6" s="253" t="s">
        <v>520</v>
      </c>
      <c r="I6" s="324">
        <v>16100096.06</v>
      </c>
    </row>
    <row r="7" spans="1:9" ht="24">
      <c r="A7" s="57" t="s">
        <v>511</v>
      </c>
      <c r="B7" s="56" t="s">
        <v>512</v>
      </c>
      <c r="G7" s="251">
        <v>4349156.27</v>
      </c>
      <c r="I7" s="325"/>
    </row>
    <row r="8" spans="2:9" ht="24">
      <c r="B8" s="56" t="s">
        <v>513</v>
      </c>
      <c r="G8" s="251">
        <v>153</v>
      </c>
      <c r="I8" s="325"/>
    </row>
    <row r="9" spans="7:9" ht="24">
      <c r="G9" s="252"/>
      <c r="I9" s="326">
        <f>SUM(G7:G9)</f>
        <v>4349309.27</v>
      </c>
    </row>
    <row r="10" spans="1:9" ht="24">
      <c r="A10" s="57" t="s">
        <v>515</v>
      </c>
      <c r="B10" s="56" t="s">
        <v>252</v>
      </c>
      <c r="G10" s="251">
        <v>1087289.07</v>
      </c>
      <c r="I10" s="325"/>
    </row>
    <row r="11" spans="1:9" ht="24">
      <c r="A11" s="253"/>
      <c r="B11" s="56" t="s">
        <v>516</v>
      </c>
      <c r="G11" s="252">
        <v>118000</v>
      </c>
      <c r="I11" s="326">
        <f>SUM(G10:G11)</f>
        <v>1205289.07</v>
      </c>
    </row>
    <row r="12" spans="2:9" ht="24.75" thickBot="1">
      <c r="B12" s="56" t="s">
        <v>522</v>
      </c>
      <c r="I12" s="327">
        <f>SUM(I6+I9-I11)</f>
        <v>19244116.259999998</v>
      </c>
    </row>
    <row r="13" ht="24.75" thickTop="1">
      <c r="I13" s="328"/>
    </row>
    <row r="14" spans="2:9" ht="24">
      <c r="B14" s="56" t="s">
        <v>523</v>
      </c>
      <c r="I14" s="323"/>
    </row>
    <row r="15" spans="1:9" ht="24">
      <c r="A15" s="60">
        <v>1</v>
      </c>
      <c r="B15" s="56" t="s">
        <v>517</v>
      </c>
      <c r="G15" s="325">
        <v>0</v>
      </c>
      <c r="H15" s="323"/>
      <c r="I15" s="325"/>
    </row>
    <row r="16" spans="1:9" ht="24">
      <c r="A16" s="60">
        <v>2</v>
      </c>
      <c r="B16" s="56" t="s">
        <v>694</v>
      </c>
      <c r="G16" s="325">
        <v>0</v>
      </c>
      <c r="H16" s="323"/>
      <c r="I16" s="325"/>
    </row>
    <row r="17" spans="1:9" ht="24">
      <c r="A17" s="60">
        <v>3</v>
      </c>
      <c r="B17" s="56" t="s">
        <v>518</v>
      </c>
      <c r="G17" s="330">
        <v>2308.66</v>
      </c>
      <c r="H17" s="323"/>
      <c r="I17" s="330">
        <f>SUM(G15:G17)</f>
        <v>2308.66</v>
      </c>
    </row>
    <row r="18" spans="1:9" ht="24.75" thickBot="1">
      <c r="A18" s="60"/>
      <c r="B18" s="56" t="s">
        <v>519</v>
      </c>
      <c r="G18" s="328"/>
      <c r="H18" s="323"/>
      <c r="I18" s="331">
        <f>SUM(I12-I17)</f>
        <v>19241807.599999998</v>
      </c>
    </row>
    <row r="19" spans="7:9" ht="24.75" thickTop="1">
      <c r="G19" s="58"/>
      <c r="I19" s="329"/>
    </row>
    <row r="20" ht="24">
      <c r="I20" s="328"/>
    </row>
    <row r="21" ht="24">
      <c r="I21" s="58"/>
    </row>
    <row r="25" spans="1:2" ht="24">
      <c r="A25" s="255" t="s">
        <v>175</v>
      </c>
      <c r="B25" s="56" t="s">
        <v>695</v>
      </c>
    </row>
    <row r="26" ht="24">
      <c r="B26" s="56" t="s">
        <v>696</v>
      </c>
    </row>
    <row r="31" ht="24">
      <c r="A31" s="56" t="s">
        <v>697</v>
      </c>
    </row>
    <row r="32" spans="1:9" ht="24">
      <c r="A32" s="453" t="s">
        <v>698</v>
      </c>
      <c r="B32" s="454"/>
      <c r="C32" s="454"/>
      <c r="D32" s="454"/>
      <c r="E32" s="454"/>
      <c r="F32" s="454"/>
      <c r="G32" s="454"/>
      <c r="H32" s="454"/>
      <c r="I32" s="454"/>
    </row>
    <row r="33" spans="1:9" ht="24">
      <c r="A33" s="453" t="s">
        <v>699</v>
      </c>
      <c r="B33" s="454"/>
      <c r="C33" s="454"/>
      <c r="D33" s="454"/>
      <c r="E33" s="454"/>
      <c r="F33" s="454"/>
      <c r="G33" s="454"/>
      <c r="H33" s="454"/>
      <c r="I33" s="454"/>
    </row>
    <row r="34" spans="1:9" ht="24">
      <c r="A34" s="455" t="s">
        <v>700</v>
      </c>
      <c r="B34" s="456"/>
      <c r="C34" s="456"/>
      <c r="D34" s="456"/>
      <c r="E34" s="456"/>
      <c r="F34" s="456"/>
      <c r="G34" s="456"/>
      <c r="H34" s="456"/>
      <c r="I34" s="456"/>
    </row>
    <row r="35" spans="1:9" ht="24">
      <c r="A35" s="458" t="s">
        <v>701</v>
      </c>
      <c r="B35" s="459"/>
      <c r="C35" s="458" t="s">
        <v>702</v>
      </c>
      <c r="D35" s="459"/>
      <c r="E35" s="458" t="s">
        <v>703</v>
      </c>
      <c r="F35" s="459"/>
      <c r="G35" s="340" t="s">
        <v>704</v>
      </c>
      <c r="H35" s="458" t="s">
        <v>705</v>
      </c>
      <c r="I35" s="459"/>
    </row>
    <row r="36" spans="1:9" ht="24">
      <c r="A36" s="447" t="s">
        <v>144</v>
      </c>
      <c r="B36" s="448"/>
      <c r="C36" s="448"/>
      <c r="D36" s="449"/>
      <c r="E36" s="332"/>
      <c r="F36" s="333"/>
      <c r="G36" s="338"/>
      <c r="H36" s="332"/>
      <c r="I36" s="333"/>
    </row>
    <row r="37" spans="1:9" ht="24">
      <c r="A37" s="341" t="s">
        <v>706</v>
      </c>
      <c r="B37" s="341"/>
      <c r="C37" s="342"/>
      <c r="D37" s="344">
        <v>1850000</v>
      </c>
      <c r="E37" s="334"/>
      <c r="F37" s="335"/>
      <c r="G37" s="339"/>
      <c r="H37" s="334"/>
      <c r="I37" s="335"/>
    </row>
    <row r="38" spans="3:9" ht="24">
      <c r="C38" s="336"/>
      <c r="D38" s="337"/>
      <c r="E38" s="334"/>
      <c r="F38" s="335"/>
      <c r="G38" s="339"/>
      <c r="H38" s="334"/>
      <c r="I38" s="335"/>
    </row>
    <row r="39" spans="1:9" ht="24">
      <c r="A39" s="450" t="s">
        <v>145</v>
      </c>
      <c r="B39" s="451"/>
      <c r="C39" s="451"/>
      <c r="D39" s="452"/>
      <c r="E39" s="334"/>
      <c r="F39" s="335"/>
      <c r="G39" s="339"/>
      <c r="H39" s="334"/>
      <c r="I39" s="335"/>
    </row>
    <row r="40" spans="1:9" ht="24">
      <c r="A40" s="341" t="s">
        <v>707</v>
      </c>
      <c r="B40" s="341"/>
      <c r="C40" s="342"/>
      <c r="D40" s="344">
        <v>1745000</v>
      </c>
      <c r="E40" s="345"/>
      <c r="F40" s="346">
        <v>530500</v>
      </c>
      <c r="G40" s="347">
        <v>118000</v>
      </c>
      <c r="H40" s="345"/>
      <c r="I40" s="346">
        <v>412500</v>
      </c>
    </row>
    <row r="41" spans="3:9" ht="24.75" thickBot="1">
      <c r="C41" s="343" t="s">
        <v>283</v>
      </c>
      <c r="D41" s="348">
        <f>SUM(D37:D40)</f>
        <v>3595000</v>
      </c>
      <c r="E41" s="349"/>
      <c r="F41" s="348">
        <f>SUM(F37:F40)</f>
        <v>530500</v>
      </c>
      <c r="G41" s="350">
        <f>SUM(G37:G40)</f>
        <v>118000</v>
      </c>
      <c r="H41" s="349"/>
      <c r="I41" s="348">
        <f>SUM(I37:I40)</f>
        <v>412500</v>
      </c>
    </row>
    <row r="42" ht="24.75" thickTop="1"/>
  </sheetData>
  <sheetProtection/>
  <mergeCells count="12">
    <mergeCell ref="A1:I1"/>
    <mergeCell ref="A2:I2"/>
    <mergeCell ref="A3:I3"/>
    <mergeCell ref="A35:B35"/>
    <mergeCell ref="C35:D35"/>
    <mergeCell ref="E35:F35"/>
    <mergeCell ref="H35:I35"/>
    <mergeCell ref="A36:D36"/>
    <mergeCell ref="A39:D39"/>
    <mergeCell ref="A32:I32"/>
    <mergeCell ref="A33:I33"/>
    <mergeCell ref="A34:I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F19" sqref="F19"/>
    </sheetView>
  </sheetViews>
  <sheetFormatPr defaultColWidth="9.140625" defaultRowHeight="15"/>
  <cols>
    <col min="1" max="4" width="9.00390625" style="56" customWidth="1"/>
    <col min="5" max="5" width="4.8515625" style="56" customWidth="1"/>
    <col min="6" max="6" width="13.421875" style="56" bestFit="1" customWidth="1"/>
    <col min="7" max="7" width="5.28125" style="56" customWidth="1"/>
    <col min="8" max="8" width="3.7109375" style="56" customWidth="1"/>
    <col min="9" max="9" width="13.8515625" style="56" customWidth="1"/>
    <col min="10" max="10" width="13.421875" style="56" customWidth="1"/>
    <col min="11" max="16384" width="9.00390625" style="56" customWidth="1"/>
  </cols>
  <sheetData>
    <row r="1" spans="1:10" ht="21" customHeight="1">
      <c r="A1" s="453" t="s">
        <v>488</v>
      </c>
      <c r="B1" s="453"/>
      <c r="C1" s="453"/>
      <c r="D1" s="453"/>
      <c r="E1" s="453"/>
      <c r="F1" s="453"/>
      <c r="G1" s="453"/>
      <c r="H1" s="453"/>
      <c r="I1" s="453"/>
      <c r="J1" s="453"/>
    </row>
    <row r="2" spans="1:10" ht="21" customHeight="1">
      <c r="A2" s="453" t="s">
        <v>524</v>
      </c>
      <c r="B2" s="453"/>
      <c r="C2" s="453"/>
      <c r="D2" s="453"/>
      <c r="E2" s="453"/>
      <c r="F2" s="453"/>
      <c r="G2" s="453"/>
      <c r="H2" s="453"/>
      <c r="I2" s="453"/>
      <c r="J2" s="453"/>
    </row>
    <row r="3" spans="1:10" ht="20.25" customHeight="1">
      <c r="A3" s="453" t="s">
        <v>646</v>
      </c>
      <c r="B3" s="453"/>
      <c r="C3" s="453"/>
      <c r="D3" s="453"/>
      <c r="E3" s="453"/>
      <c r="F3" s="453"/>
      <c r="G3" s="453"/>
      <c r="H3" s="453"/>
      <c r="I3" s="453"/>
      <c r="J3" s="453"/>
    </row>
    <row r="4" ht="19.5" customHeight="1"/>
    <row r="5" spans="1:10" ht="24">
      <c r="A5" s="56" t="s">
        <v>647</v>
      </c>
      <c r="J5" s="256">
        <v>19241807.6</v>
      </c>
    </row>
    <row r="6" ht="24">
      <c r="A6" s="56" t="s">
        <v>525</v>
      </c>
    </row>
    <row r="7" spans="1:9" ht="21" customHeight="1">
      <c r="A7" s="56" t="s">
        <v>713</v>
      </c>
      <c r="I7" s="257">
        <v>19244116.26</v>
      </c>
    </row>
    <row r="8" ht="21.75" customHeight="1">
      <c r="A8" s="63" t="s">
        <v>526</v>
      </c>
    </row>
    <row r="9" spans="1:6" ht="21.75" customHeight="1">
      <c r="A9" s="253" t="s">
        <v>515</v>
      </c>
      <c r="B9" s="56" t="s">
        <v>719</v>
      </c>
      <c r="F9" s="368">
        <v>45780</v>
      </c>
    </row>
    <row r="10" spans="2:6" ht="22.5" customHeight="1">
      <c r="B10" s="56" t="s">
        <v>716</v>
      </c>
      <c r="F10" s="368">
        <v>2308.66</v>
      </c>
    </row>
    <row r="11" spans="2:6" ht="24">
      <c r="B11" s="56" t="s">
        <v>612</v>
      </c>
      <c r="F11" s="368">
        <v>45780</v>
      </c>
    </row>
    <row r="12" spans="2:9" ht="24">
      <c r="B12" s="56" t="s">
        <v>718</v>
      </c>
      <c r="F12" s="369">
        <v>492500</v>
      </c>
      <c r="I12" s="258"/>
    </row>
    <row r="13" spans="1:9" ht="24.75" thickBot="1">
      <c r="A13" s="56" t="s">
        <v>527</v>
      </c>
      <c r="I13" s="259">
        <v>19244116.26</v>
      </c>
    </row>
    <row r="14" ht="15" customHeight="1" thickTop="1"/>
    <row r="15" ht="24">
      <c r="A15" s="56" t="s">
        <v>528</v>
      </c>
    </row>
    <row r="16" spans="1:9" ht="24">
      <c r="A16" s="56" t="s">
        <v>714</v>
      </c>
      <c r="I16" s="257">
        <v>35370116.23</v>
      </c>
    </row>
    <row r="17" ht="24">
      <c r="A17" s="63" t="s">
        <v>526</v>
      </c>
    </row>
    <row r="18" spans="1:6" ht="24">
      <c r="A18" s="253" t="s">
        <v>515</v>
      </c>
      <c r="B18" s="56" t="s">
        <v>514</v>
      </c>
      <c r="F18" s="257">
        <v>1242467.08</v>
      </c>
    </row>
    <row r="19" spans="2:6" ht="24">
      <c r="B19" s="56" t="s">
        <v>529</v>
      </c>
      <c r="F19" s="257">
        <v>1758496.26</v>
      </c>
    </row>
    <row r="20" spans="2:6" ht="24">
      <c r="B20" s="56" t="s">
        <v>614</v>
      </c>
      <c r="F20" s="257">
        <v>45780</v>
      </c>
    </row>
    <row r="21" spans="2:6" ht="24">
      <c r="B21" s="56" t="s">
        <v>70</v>
      </c>
      <c r="F21" s="257"/>
    </row>
    <row r="22" spans="2:6" ht="24">
      <c r="B22" s="56" t="s">
        <v>110</v>
      </c>
      <c r="F22" s="257"/>
    </row>
    <row r="23" spans="2:9" ht="24">
      <c r="B23" s="56" t="s">
        <v>717</v>
      </c>
      <c r="F23" s="254">
        <v>12878768.29</v>
      </c>
      <c r="G23" s="258"/>
      <c r="H23" s="258"/>
      <c r="I23" s="260">
        <f>SUM(F18:F23)</f>
        <v>15925511.629999999</v>
      </c>
    </row>
    <row r="24" spans="1:10" ht="24">
      <c r="A24" s="253" t="s">
        <v>530</v>
      </c>
      <c r="J24" s="256">
        <v>19241807.6</v>
      </c>
    </row>
    <row r="25" spans="1:10" ht="24">
      <c r="A25" s="56" t="s">
        <v>531</v>
      </c>
      <c r="J25" s="257"/>
    </row>
    <row r="26" ht="18" customHeight="1">
      <c r="A26" s="56" t="s">
        <v>484</v>
      </c>
    </row>
    <row r="27" spans="1:10" ht="24">
      <c r="A27" s="253" t="s">
        <v>515</v>
      </c>
      <c r="B27" s="56" t="s">
        <v>532</v>
      </c>
      <c r="J27" s="304">
        <v>3595000</v>
      </c>
    </row>
    <row r="28" spans="2:10" ht="24">
      <c r="B28" s="61" t="s">
        <v>596</v>
      </c>
      <c r="J28" s="304"/>
    </row>
    <row r="29" ht="24">
      <c r="B29" s="61" t="s">
        <v>533</v>
      </c>
    </row>
    <row r="30" ht="24">
      <c r="B30" s="56" t="s">
        <v>534</v>
      </c>
    </row>
    <row r="31" spans="1:10" ht="24.75" thickBot="1">
      <c r="A31" s="253" t="s">
        <v>715</v>
      </c>
      <c r="J31" s="261">
        <v>16063096.06</v>
      </c>
    </row>
  </sheetData>
  <sheetProtection/>
  <mergeCells count="3">
    <mergeCell ref="A1:J1"/>
    <mergeCell ref="A2:J2"/>
    <mergeCell ref="A3:J3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CM16"/>
  <sheetViews>
    <sheetView view="pageBreakPreview" zoomScaleSheetLayoutView="100" zoomScalePageLayoutView="0" workbookViewId="0" topLeftCell="CC1">
      <selection activeCell="CD9" sqref="CD9"/>
    </sheetView>
  </sheetViews>
  <sheetFormatPr defaultColWidth="9.140625" defaultRowHeight="15"/>
  <cols>
    <col min="1" max="2" width="9.00390625" style="1" customWidth="1"/>
    <col min="3" max="3" width="11.28125" style="1" customWidth="1"/>
    <col min="4" max="4" width="11.140625" style="1" customWidth="1"/>
    <col min="5" max="5" width="16.421875" style="1" customWidth="1"/>
    <col min="6" max="6" width="13.8515625" style="1" customWidth="1"/>
    <col min="7" max="7" width="14.140625" style="1" customWidth="1"/>
    <col min="8" max="8" width="13.00390625" style="1" customWidth="1"/>
    <col min="9" max="10" width="9.00390625" style="1" customWidth="1"/>
    <col min="11" max="12" width="11.421875" style="1" customWidth="1"/>
    <col min="13" max="13" width="11.28125" style="1" customWidth="1"/>
    <col min="14" max="14" width="14.421875" style="1" customWidth="1"/>
    <col min="15" max="15" width="15.7109375" style="1" customWidth="1"/>
    <col min="16" max="16" width="13.8515625" style="1" customWidth="1"/>
    <col min="17" max="17" width="15.140625" style="1" customWidth="1"/>
    <col min="18" max="18" width="14.28125" style="1" customWidth="1"/>
    <col min="19" max="19" width="13.421875" style="1" customWidth="1"/>
    <col min="20" max="21" width="9.00390625" style="1" customWidth="1"/>
    <col min="22" max="23" width="0.13671875" style="1" customWidth="1"/>
    <col min="24" max="24" width="3.421875" style="1" customWidth="1"/>
    <col min="25" max="25" width="13.57421875" style="1" customWidth="1"/>
    <col min="26" max="26" width="9.00390625" style="1" customWidth="1"/>
    <col min="27" max="27" width="13.8515625" style="1" customWidth="1"/>
    <col min="28" max="28" width="22.421875" style="1" customWidth="1"/>
    <col min="29" max="29" width="14.7109375" style="1" customWidth="1"/>
    <col min="30" max="30" width="25.28125" style="1" customWidth="1"/>
    <col min="31" max="31" width="12.8515625" style="1" customWidth="1"/>
    <col min="32" max="33" width="9.00390625" style="1" customWidth="1"/>
    <col min="34" max="34" width="5.00390625" style="1" customWidth="1"/>
    <col min="35" max="35" width="10.28125" style="1" customWidth="1"/>
    <col min="36" max="36" width="14.421875" style="1" customWidth="1"/>
    <col min="37" max="37" width="20.57421875" style="1" customWidth="1"/>
    <col min="38" max="38" width="12.140625" style="1" customWidth="1"/>
    <col min="39" max="39" width="23.421875" style="1" customWidth="1"/>
    <col min="40" max="40" width="25.8515625" style="1" customWidth="1"/>
    <col min="41" max="41" width="13.140625" style="1" customWidth="1"/>
    <col min="42" max="42" width="11.421875" style="1" customWidth="1"/>
    <col min="43" max="43" width="10.421875" style="1" customWidth="1"/>
    <col min="44" max="44" width="14.00390625" style="1" customWidth="1"/>
    <col min="45" max="45" width="22.8515625" style="1" customWidth="1"/>
    <col min="46" max="46" width="12.8515625" style="1" customWidth="1"/>
    <col min="47" max="47" width="18.28125" style="1" customWidth="1"/>
    <col min="48" max="48" width="12.140625" style="1" customWidth="1"/>
    <col min="49" max="50" width="9.00390625" style="1" customWidth="1"/>
    <col min="51" max="52" width="13.140625" style="1" customWidth="1"/>
    <col min="53" max="53" width="10.8515625" style="1" customWidth="1"/>
    <col min="54" max="54" width="12.140625" style="1" customWidth="1"/>
    <col min="55" max="55" width="22.28125" style="1" customWidth="1"/>
    <col min="56" max="56" width="14.140625" style="1" customWidth="1"/>
    <col min="57" max="57" width="16.7109375" style="1" customWidth="1"/>
    <col min="58" max="58" width="13.28125" style="1" customWidth="1"/>
    <col min="59" max="60" width="9.00390625" style="1" customWidth="1"/>
    <col min="61" max="61" width="5.00390625" style="1" customWidth="1"/>
    <col min="62" max="63" width="3.7109375" style="1" customWidth="1"/>
    <col min="64" max="64" width="6.57421875" style="1" customWidth="1"/>
    <col min="65" max="65" width="11.421875" style="1" customWidth="1"/>
    <col min="66" max="66" width="12.28125" style="1" customWidth="1"/>
    <col min="67" max="67" width="22.8515625" style="1" customWidth="1"/>
    <col min="68" max="68" width="15.7109375" style="1" customWidth="1"/>
    <col min="69" max="69" width="17.421875" style="1" customWidth="1"/>
    <col min="70" max="70" width="18.421875" style="1" customWidth="1"/>
    <col min="71" max="71" width="14.421875" style="1" customWidth="1"/>
    <col min="72" max="73" width="6.00390625" style="1" customWidth="1"/>
    <col min="74" max="74" width="7.8515625" style="1" customWidth="1"/>
    <col min="75" max="75" width="9.57421875" style="1" customWidth="1"/>
    <col min="76" max="76" width="15.7109375" style="1" customWidth="1"/>
    <col min="77" max="77" width="18.28125" style="1" customWidth="1"/>
    <col min="78" max="78" width="14.57421875" style="1" customWidth="1"/>
    <col min="79" max="79" width="19.00390625" style="1" customWidth="1"/>
    <col min="80" max="80" width="20.421875" style="1" customWidth="1"/>
    <col min="81" max="81" width="13.7109375" style="1" customWidth="1"/>
    <col min="82" max="82" width="15.00390625" style="1" customWidth="1"/>
    <col min="83" max="83" width="11.8515625" style="1" customWidth="1"/>
    <col min="84" max="85" width="15.140625" style="1" customWidth="1"/>
    <col min="86" max="86" width="13.57421875" style="1" customWidth="1"/>
    <col min="87" max="87" width="14.140625" style="1" customWidth="1"/>
    <col min="88" max="88" width="15.57421875" style="1" customWidth="1"/>
    <col min="89" max="89" width="17.8515625" style="1" customWidth="1"/>
    <col min="90" max="90" width="14.421875" style="1" customWidth="1"/>
    <col min="91" max="16384" width="9.00390625" style="1" customWidth="1"/>
  </cols>
  <sheetData>
    <row r="1" spans="2:91" ht="21.75">
      <c r="B1" s="439" t="s">
        <v>488</v>
      </c>
      <c r="C1" s="439"/>
      <c r="D1" s="439"/>
      <c r="E1" s="439"/>
      <c r="F1" s="439"/>
      <c r="G1" s="439"/>
      <c r="H1" s="439"/>
      <c r="I1" s="439"/>
      <c r="J1" s="439"/>
      <c r="K1" s="244"/>
      <c r="L1" s="244"/>
      <c r="M1" s="439" t="s">
        <v>488</v>
      </c>
      <c r="N1" s="439"/>
      <c r="O1" s="439"/>
      <c r="P1" s="439"/>
      <c r="Q1" s="439"/>
      <c r="R1" s="439"/>
      <c r="S1" s="439"/>
      <c r="T1" s="439"/>
      <c r="U1" s="439"/>
      <c r="V1" s="244"/>
      <c r="W1" s="244"/>
      <c r="X1" s="244"/>
      <c r="Y1" s="244"/>
      <c r="Z1" s="439" t="s">
        <v>488</v>
      </c>
      <c r="AA1" s="439"/>
      <c r="AB1" s="439"/>
      <c r="AC1" s="439"/>
      <c r="AD1" s="439"/>
      <c r="AE1" s="439"/>
      <c r="AF1" s="439"/>
      <c r="AG1" s="244"/>
      <c r="AH1" s="244"/>
      <c r="AI1" s="439" t="s">
        <v>488</v>
      </c>
      <c r="AJ1" s="439"/>
      <c r="AK1" s="439"/>
      <c r="AL1" s="439"/>
      <c r="AM1" s="439"/>
      <c r="AN1" s="439"/>
      <c r="AO1" s="439"/>
      <c r="AP1" s="244"/>
      <c r="AQ1" s="439" t="s">
        <v>488</v>
      </c>
      <c r="AR1" s="439"/>
      <c r="AS1" s="439"/>
      <c r="AT1" s="439"/>
      <c r="AU1" s="439"/>
      <c r="AV1" s="439"/>
      <c r="AW1" s="439"/>
      <c r="AX1" s="244"/>
      <c r="AY1" s="244"/>
      <c r="AZ1" s="244"/>
      <c r="BA1" s="439" t="s">
        <v>488</v>
      </c>
      <c r="BB1" s="439"/>
      <c r="BC1" s="439"/>
      <c r="BD1" s="439"/>
      <c r="BE1" s="439"/>
      <c r="BF1" s="439"/>
      <c r="BG1" s="439"/>
      <c r="BH1" s="439"/>
      <c r="BI1" s="244"/>
      <c r="BJ1" s="244"/>
      <c r="BK1" s="244"/>
      <c r="BL1" s="244"/>
      <c r="BM1" s="439" t="s">
        <v>488</v>
      </c>
      <c r="BN1" s="439"/>
      <c r="BO1" s="439"/>
      <c r="BP1" s="439"/>
      <c r="BQ1" s="439"/>
      <c r="BR1" s="439"/>
      <c r="BS1" s="439"/>
      <c r="BT1" s="244"/>
      <c r="BU1" s="244"/>
      <c r="BV1" s="244"/>
      <c r="BW1" s="439" t="s">
        <v>488</v>
      </c>
      <c r="BX1" s="439"/>
      <c r="BY1" s="439"/>
      <c r="BZ1" s="439"/>
      <c r="CA1" s="439"/>
      <c r="CB1" s="439"/>
      <c r="CC1" s="439"/>
      <c r="CD1" s="244"/>
      <c r="CE1" s="439" t="s">
        <v>488</v>
      </c>
      <c r="CF1" s="439"/>
      <c r="CG1" s="439"/>
      <c r="CH1" s="439"/>
      <c r="CI1" s="439"/>
      <c r="CJ1" s="439"/>
      <c r="CK1" s="439"/>
      <c r="CL1" s="439"/>
      <c r="CM1" s="439"/>
    </row>
    <row r="2" spans="2:91" ht="21.75">
      <c r="B2" s="439" t="s">
        <v>535</v>
      </c>
      <c r="C2" s="439"/>
      <c r="D2" s="439"/>
      <c r="E2" s="439"/>
      <c r="F2" s="439"/>
      <c r="G2" s="439"/>
      <c r="H2" s="439"/>
      <c r="I2" s="439"/>
      <c r="J2" s="439"/>
      <c r="K2" s="244"/>
      <c r="L2" s="244"/>
      <c r="M2" s="439" t="s">
        <v>536</v>
      </c>
      <c r="N2" s="439"/>
      <c r="O2" s="439"/>
      <c r="P2" s="439"/>
      <c r="Q2" s="439"/>
      <c r="R2" s="439"/>
      <c r="S2" s="439"/>
      <c r="T2" s="439"/>
      <c r="U2" s="439"/>
      <c r="V2" s="244"/>
      <c r="W2" s="244"/>
      <c r="X2" s="244"/>
      <c r="Y2" s="244"/>
      <c r="Z2" s="439" t="s">
        <v>537</v>
      </c>
      <c r="AA2" s="439"/>
      <c r="AB2" s="439"/>
      <c r="AC2" s="439"/>
      <c r="AD2" s="439"/>
      <c r="AE2" s="439"/>
      <c r="AF2" s="439"/>
      <c r="AG2" s="244"/>
      <c r="AH2" s="244"/>
      <c r="AI2" s="439" t="s">
        <v>538</v>
      </c>
      <c r="AJ2" s="439"/>
      <c r="AK2" s="439"/>
      <c r="AL2" s="439"/>
      <c r="AM2" s="439"/>
      <c r="AN2" s="439"/>
      <c r="AO2" s="439"/>
      <c r="AP2" s="244"/>
      <c r="AQ2" s="439" t="s">
        <v>539</v>
      </c>
      <c r="AR2" s="439"/>
      <c r="AS2" s="439"/>
      <c r="AT2" s="439"/>
      <c r="AU2" s="439"/>
      <c r="AV2" s="439"/>
      <c r="AW2" s="439"/>
      <c r="AX2" s="244"/>
      <c r="AY2" s="244"/>
      <c r="AZ2" s="244"/>
      <c r="BA2" s="439" t="s">
        <v>540</v>
      </c>
      <c r="BB2" s="439"/>
      <c r="BC2" s="439"/>
      <c r="BD2" s="439"/>
      <c r="BE2" s="439"/>
      <c r="BF2" s="439"/>
      <c r="BG2" s="439"/>
      <c r="BH2" s="439"/>
      <c r="BI2" s="244"/>
      <c r="BJ2" s="244"/>
      <c r="BK2" s="244"/>
      <c r="BL2" s="244"/>
      <c r="BM2" s="439" t="s">
        <v>541</v>
      </c>
      <c r="BN2" s="439"/>
      <c r="BO2" s="439"/>
      <c r="BP2" s="439"/>
      <c r="BQ2" s="439"/>
      <c r="BR2" s="439"/>
      <c r="BS2" s="439"/>
      <c r="BT2" s="244"/>
      <c r="BU2" s="244"/>
      <c r="BV2" s="244"/>
      <c r="BW2" s="439" t="s">
        <v>542</v>
      </c>
      <c r="BX2" s="439"/>
      <c r="BY2" s="439"/>
      <c r="BZ2" s="439"/>
      <c r="CA2" s="439"/>
      <c r="CB2" s="439"/>
      <c r="CC2" s="439"/>
      <c r="CD2" s="244"/>
      <c r="CE2" s="439" t="s">
        <v>543</v>
      </c>
      <c r="CF2" s="439"/>
      <c r="CG2" s="439"/>
      <c r="CH2" s="439"/>
      <c r="CI2" s="439"/>
      <c r="CJ2" s="439"/>
      <c r="CK2" s="439"/>
      <c r="CL2" s="439"/>
      <c r="CM2" s="439"/>
    </row>
    <row r="3" spans="2:91" ht="21.75">
      <c r="B3" s="439" t="s">
        <v>544</v>
      </c>
      <c r="C3" s="439"/>
      <c r="D3" s="439"/>
      <c r="E3" s="439"/>
      <c r="F3" s="439"/>
      <c r="G3" s="439"/>
      <c r="H3" s="439"/>
      <c r="I3" s="439"/>
      <c r="J3" s="439"/>
      <c r="K3" s="244"/>
      <c r="L3" s="244"/>
      <c r="M3" s="439" t="s">
        <v>544</v>
      </c>
      <c r="N3" s="439"/>
      <c r="O3" s="439"/>
      <c r="P3" s="439"/>
      <c r="Q3" s="439"/>
      <c r="R3" s="439"/>
      <c r="S3" s="439"/>
      <c r="T3" s="439"/>
      <c r="U3" s="439"/>
      <c r="V3" s="244"/>
      <c r="W3" s="244"/>
      <c r="X3" s="244"/>
      <c r="Y3" s="244"/>
      <c r="Z3" s="439" t="s">
        <v>544</v>
      </c>
      <c r="AA3" s="439"/>
      <c r="AB3" s="439"/>
      <c r="AC3" s="439"/>
      <c r="AD3" s="439"/>
      <c r="AE3" s="439"/>
      <c r="AF3" s="439"/>
      <c r="AG3" s="244"/>
      <c r="AH3" s="244"/>
      <c r="AI3" s="472" t="s">
        <v>544</v>
      </c>
      <c r="AJ3" s="472"/>
      <c r="AK3" s="472"/>
      <c r="AL3" s="472"/>
      <c r="AM3" s="472"/>
      <c r="AN3" s="472"/>
      <c r="AO3" s="472"/>
      <c r="AP3" s="244"/>
      <c r="AQ3" s="439" t="s">
        <v>544</v>
      </c>
      <c r="AR3" s="439"/>
      <c r="AS3" s="439"/>
      <c r="AT3" s="439"/>
      <c r="AU3" s="439"/>
      <c r="AV3" s="439"/>
      <c r="AW3" s="439"/>
      <c r="AX3" s="244"/>
      <c r="AY3" s="244"/>
      <c r="AZ3" s="244"/>
      <c r="BA3" s="439" t="s">
        <v>544</v>
      </c>
      <c r="BB3" s="439"/>
      <c r="BC3" s="439"/>
      <c r="BD3" s="439"/>
      <c r="BE3" s="439"/>
      <c r="BF3" s="439"/>
      <c r="BG3" s="439"/>
      <c r="BH3" s="439"/>
      <c r="BI3" s="244"/>
      <c r="BJ3" s="244"/>
      <c r="BK3" s="244"/>
      <c r="BL3" s="244"/>
      <c r="BM3" s="472" t="s">
        <v>544</v>
      </c>
      <c r="BN3" s="472"/>
      <c r="BO3" s="472"/>
      <c r="BP3" s="472"/>
      <c r="BQ3" s="472"/>
      <c r="BR3" s="472"/>
      <c r="BS3" s="472"/>
      <c r="BT3" s="248"/>
      <c r="BU3" s="248"/>
      <c r="BV3" s="248"/>
      <c r="BW3" s="472" t="s">
        <v>544</v>
      </c>
      <c r="BX3" s="472"/>
      <c r="BY3" s="472"/>
      <c r="BZ3" s="472"/>
      <c r="CA3" s="472"/>
      <c r="CB3" s="472"/>
      <c r="CC3" s="472"/>
      <c r="CD3" s="248"/>
      <c r="CE3" s="439" t="s">
        <v>544</v>
      </c>
      <c r="CF3" s="439"/>
      <c r="CG3" s="439"/>
      <c r="CH3" s="439"/>
      <c r="CI3" s="439"/>
      <c r="CJ3" s="439"/>
      <c r="CK3" s="439"/>
      <c r="CL3" s="439"/>
      <c r="CM3" s="439"/>
    </row>
    <row r="4" spans="2:91" ht="36" customHeight="1">
      <c r="B4"/>
      <c r="C4" s="262" t="s">
        <v>545</v>
      </c>
      <c r="D4" s="262" t="s">
        <v>506</v>
      </c>
      <c r="E4" s="262" t="s">
        <v>509</v>
      </c>
      <c r="F4" s="262" t="s">
        <v>546</v>
      </c>
      <c r="G4" s="262" t="s">
        <v>135</v>
      </c>
      <c r="H4" s="262" t="s">
        <v>283</v>
      </c>
      <c r="I4"/>
      <c r="J4"/>
      <c r="K4"/>
      <c r="L4"/>
      <c r="M4" s="262" t="s">
        <v>545</v>
      </c>
      <c r="N4" s="262" t="s">
        <v>506</v>
      </c>
      <c r="O4" s="262" t="s">
        <v>509</v>
      </c>
      <c r="P4" s="262" t="s">
        <v>117</v>
      </c>
      <c r="Q4" s="262" t="s">
        <v>547</v>
      </c>
      <c r="R4" s="262" t="s">
        <v>548</v>
      </c>
      <c r="S4" s="262" t="s">
        <v>283</v>
      </c>
      <c r="T4"/>
      <c r="U4"/>
      <c r="V4"/>
      <c r="W4"/>
      <c r="X4"/>
      <c r="Y4"/>
      <c r="Z4" s="262" t="s">
        <v>545</v>
      </c>
      <c r="AA4" s="262" t="s">
        <v>506</v>
      </c>
      <c r="AB4" s="262" t="s">
        <v>509</v>
      </c>
      <c r="AC4" s="262" t="s">
        <v>117</v>
      </c>
      <c r="AD4" s="263" t="s">
        <v>549</v>
      </c>
      <c r="AE4" s="262" t="s">
        <v>283</v>
      </c>
      <c r="AF4" s="248"/>
      <c r="AG4" s="248"/>
      <c r="AH4" s="248"/>
      <c r="AI4" s="262" t="s">
        <v>545</v>
      </c>
      <c r="AJ4" s="264" t="s">
        <v>506</v>
      </c>
      <c r="AK4" s="264" t="s">
        <v>509</v>
      </c>
      <c r="AL4" s="264" t="s">
        <v>117</v>
      </c>
      <c r="AM4" s="262" t="s">
        <v>550</v>
      </c>
      <c r="AN4" s="262" t="s">
        <v>551</v>
      </c>
      <c r="AO4" s="262" t="s">
        <v>283</v>
      </c>
      <c r="AP4" s="248"/>
      <c r="AQ4" s="262" t="s">
        <v>545</v>
      </c>
      <c r="AR4" s="262" t="s">
        <v>506</v>
      </c>
      <c r="AS4" s="262" t="s">
        <v>509</v>
      </c>
      <c r="AT4" s="262" t="s">
        <v>117</v>
      </c>
      <c r="AU4" s="262" t="s">
        <v>552</v>
      </c>
      <c r="AV4" s="262" t="s">
        <v>283</v>
      </c>
      <c r="AW4"/>
      <c r="AX4"/>
      <c r="AY4"/>
      <c r="AZ4"/>
      <c r="BA4" s="262" t="s">
        <v>545</v>
      </c>
      <c r="BB4" s="262" t="s">
        <v>506</v>
      </c>
      <c r="BC4" s="262" t="s">
        <v>509</v>
      </c>
      <c r="BD4" s="262" t="s">
        <v>117</v>
      </c>
      <c r="BE4" s="265" t="s">
        <v>553</v>
      </c>
      <c r="BF4" s="262" t="s">
        <v>283</v>
      </c>
      <c r="BG4"/>
      <c r="BH4"/>
      <c r="BI4"/>
      <c r="BJ4"/>
      <c r="BK4"/>
      <c r="BL4"/>
      <c r="BM4" s="262" t="s">
        <v>545</v>
      </c>
      <c r="BN4" s="262" t="s">
        <v>506</v>
      </c>
      <c r="BO4" s="262" t="s">
        <v>509</v>
      </c>
      <c r="BP4" s="262" t="s">
        <v>117</v>
      </c>
      <c r="BQ4" s="262" t="s">
        <v>554</v>
      </c>
      <c r="BR4" s="262" t="s">
        <v>555</v>
      </c>
      <c r="BS4" s="262" t="s">
        <v>283</v>
      </c>
      <c r="BT4" s="248"/>
      <c r="BU4" s="248"/>
      <c r="BV4" s="248"/>
      <c r="BW4" s="262" t="s">
        <v>545</v>
      </c>
      <c r="BX4" s="262" t="s">
        <v>506</v>
      </c>
      <c r="BY4" s="262" t="s">
        <v>509</v>
      </c>
      <c r="BZ4" s="262" t="s">
        <v>117</v>
      </c>
      <c r="CA4" s="262" t="s">
        <v>556</v>
      </c>
      <c r="CB4" s="262" t="s">
        <v>557</v>
      </c>
      <c r="CC4" s="262" t="s">
        <v>283</v>
      </c>
      <c r="CD4" s="283"/>
      <c r="CE4" s="281" t="s">
        <v>545</v>
      </c>
      <c r="CF4" s="262" t="s">
        <v>506</v>
      </c>
      <c r="CG4" s="262" t="s">
        <v>509</v>
      </c>
      <c r="CH4" s="262" t="s">
        <v>117</v>
      </c>
      <c r="CI4" s="265" t="s">
        <v>558</v>
      </c>
      <c r="CJ4" s="262" t="s">
        <v>559</v>
      </c>
      <c r="CK4" s="265" t="s">
        <v>560</v>
      </c>
      <c r="CL4" s="262" t="s">
        <v>283</v>
      </c>
      <c r="CM4"/>
    </row>
    <row r="5" spans="2:91" ht="21.75">
      <c r="B5"/>
      <c r="C5" s="243"/>
      <c r="D5" s="242"/>
      <c r="E5" s="242"/>
      <c r="F5" s="242"/>
      <c r="G5" s="242"/>
      <c r="H5" s="242"/>
      <c r="I5"/>
      <c r="J5"/>
      <c r="K5"/>
      <c r="L5"/>
      <c r="M5" s="463" t="s">
        <v>561</v>
      </c>
      <c r="N5" s="242" t="s">
        <v>137</v>
      </c>
      <c r="O5" s="243" t="s">
        <v>562</v>
      </c>
      <c r="P5" s="266">
        <v>3089520</v>
      </c>
      <c r="Q5" s="266">
        <v>1796460</v>
      </c>
      <c r="R5" s="267">
        <v>0</v>
      </c>
      <c r="S5" s="268">
        <v>1796460</v>
      </c>
      <c r="T5"/>
      <c r="U5"/>
      <c r="V5"/>
      <c r="W5"/>
      <c r="X5"/>
      <c r="Y5"/>
      <c r="Z5" s="463" t="s">
        <v>563</v>
      </c>
      <c r="AA5" s="269" t="s">
        <v>139</v>
      </c>
      <c r="AB5" s="243" t="s">
        <v>562</v>
      </c>
      <c r="AC5" s="266">
        <v>0</v>
      </c>
      <c r="AD5" s="266">
        <v>0</v>
      </c>
      <c r="AE5" s="270"/>
      <c r="AF5"/>
      <c r="AG5"/>
      <c r="AH5"/>
      <c r="AI5" s="463" t="s">
        <v>561</v>
      </c>
      <c r="AJ5" s="242" t="s">
        <v>136</v>
      </c>
      <c r="AK5" s="243" t="s">
        <v>562</v>
      </c>
      <c r="AL5" s="266">
        <v>701880</v>
      </c>
      <c r="AM5" s="266">
        <v>206520</v>
      </c>
      <c r="AN5" s="266">
        <v>0</v>
      </c>
      <c r="AO5" s="266">
        <v>206520</v>
      </c>
      <c r="AP5" s="246"/>
      <c r="AQ5" s="269" t="s">
        <v>563</v>
      </c>
      <c r="AR5" s="269" t="s">
        <v>139</v>
      </c>
      <c r="AS5" s="243" t="s">
        <v>562</v>
      </c>
      <c r="AT5" s="266">
        <v>0</v>
      </c>
      <c r="AU5" s="266">
        <v>0</v>
      </c>
      <c r="AV5" s="271">
        <v>0</v>
      </c>
      <c r="AW5"/>
      <c r="AX5"/>
      <c r="AY5"/>
      <c r="AZ5"/>
      <c r="BA5" s="463" t="s">
        <v>563</v>
      </c>
      <c r="BB5" s="269" t="s">
        <v>139</v>
      </c>
      <c r="BC5" s="243" t="s">
        <v>562</v>
      </c>
      <c r="BD5" s="266">
        <v>0</v>
      </c>
      <c r="BE5" s="266">
        <v>0</v>
      </c>
      <c r="BF5" s="271">
        <v>0</v>
      </c>
      <c r="BG5"/>
      <c r="BH5"/>
      <c r="BI5"/>
      <c r="BJ5"/>
      <c r="BK5"/>
      <c r="BL5"/>
      <c r="BM5" s="463" t="s">
        <v>563</v>
      </c>
      <c r="BN5" s="269" t="s">
        <v>139</v>
      </c>
      <c r="BO5" s="243" t="s">
        <v>562</v>
      </c>
      <c r="BP5" s="266">
        <v>0</v>
      </c>
      <c r="BQ5" s="266">
        <v>0</v>
      </c>
      <c r="BR5" s="266">
        <v>0</v>
      </c>
      <c r="BS5" s="271">
        <v>0</v>
      </c>
      <c r="BT5" s="246"/>
      <c r="BU5" s="246"/>
      <c r="BV5" s="246"/>
      <c r="BW5" s="463" t="s">
        <v>561</v>
      </c>
      <c r="BX5" s="242" t="s">
        <v>136</v>
      </c>
      <c r="BY5" s="243" t="s">
        <v>562</v>
      </c>
      <c r="BZ5" s="266">
        <v>744720</v>
      </c>
      <c r="CA5" s="266">
        <v>261329</v>
      </c>
      <c r="CB5" s="266">
        <v>0</v>
      </c>
      <c r="CC5" s="271">
        <v>261329</v>
      </c>
      <c r="CD5" s="284"/>
      <c r="CE5" s="466" t="s">
        <v>561</v>
      </c>
      <c r="CF5" s="242" t="s">
        <v>137</v>
      </c>
      <c r="CG5" s="243" t="s">
        <v>562</v>
      </c>
      <c r="CH5" s="266">
        <v>0</v>
      </c>
      <c r="CI5" s="266">
        <v>0</v>
      </c>
      <c r="CJ5" s="267">
        <v>0</v>
      </c>
      <c r="CK5" s="268"/>
      <c r="CL5" s="271">
        <f aca="true" t="shared" si="0" ref="CL5:CL16">SUM(CI5:CK5)</f>
        <v>0</v>
      </c>
      <c r="CM5"/>
    </row>
    <row r="6" spans="2:91" ht="21.75">
      <c r="B6"/>
      <c r="C6" s="243" t="s">
        <v>135</v>
      </c>
      <c r="D6" s="243" t="s">
        <v>135</v>
      </c>
      <c r="E6" s="243" t="s">
        <v>562</v>
      </c>
      <c r="F6" s="266">
        <v>1252080</v>
      </c>
      <c r="G6" s="266">
        <v>724868</v>
      </c>
      <c r="H6" s="271">
        <f>SUM(G6)</f>
        <v>724868</v>
      </c>
      <c r="I6"/>
      <c r="J6"/>
      <c r="K6"/>
      <c r="L6"/>
      <c r="M6" s="465"/>
      <c r="N6" s="242" t="s">
        <v>136</v>
      </c>
      <c r="O6" s="243" t="s">
        <v>562</v>
      </c>
      <c r="P6" s="266">
        <v>5251740</v>
      </c>
      <c r="Q6" s="266">
        <v>1841860</v>
      </c>
      <c r="R6" s="266">
        <v>765973</v>
      </c>
      <c r="S6" s="268">
        <v>2607833</v>
      </c>
      <c r="T6"/>
      <c r="U6"/>
      <c r="V6"/>
      <c r="W6"/>
      <c r="X6"/>
      <c r="Y6"/>
      <c r="Z6" s="464"/>
      <c r="AA6" s="269" t="s">
        <v>140</v>
      </c>
      <c r="AB6" s="243" t="s">
        <v>562</v>
      </c>
      <c r="AC6" s="266">
        <v>310000</v>
      </c>
      <c r="AD6" s="266">
        <v>26440</v>
      </c>
      <c r="AE6" s="268">
        <v>26440</v>
      </c>
      <c r="AF6"/>
      <c r="AG6"/>
      <c r="AH6"/>
      <c r="AI6" s="465"/>
      <c r="AJ6" s="242" t="s">
        <v>136</v>
      </c>
      <c r="AK6" s="243" t="s">
        <v>564</v>
      </c>
      <c r="AL6" s="266"/>
      <c r="AM6" s="266">
        <v>1195469</v>
      </c>
      <c r="AN6" s="266">
        <v>0</v>
      </c>
      <c r="AO6" s="266">
        <v>1195469</v>
      </c>
      <c r="AP6" s="246"/>
      <c r="AQ6" s="269"/>
      <c r="AR6" s="269" t="s">
        <v>140</v>
      </c>
      <c r="AS6" s="243" t="s">
        <v>562</v>
      </c>
      <c r="AT6" s="266">
        <v>438000</v>
      </c>
      <c r="AU6" s="266">
        <v>218400</v>
      </c>
      <c r="AV6" s="271">
        <v>218400</v>
      </c>
      <c r="AW6"/>
      <c r="AX6"/>
      <c r="AY6"/>
      <c r="AZ6"/>
      <c r="BA6" s="464"/>
      <c r="BB6" s="269" t="s">
        <v>140</v>
      </c>
      <c r="BC6" s="243" t="s">
        <v>562</v>
      </c>
      <c r="BD6" s="266">
        <v>120000</v>
      </c>
      <c r="BE6" s="266">
        <v>17700</v>
      </c>
      <c r="BF6" s="271">
        <v>17700</v>
      </c>
      <c r="BG6"/>
      <c r="BH6"/>
      <c r="BI6"/>
      <c r="BJ6"/>
      <c r="BK6"/>
      <c r="BL6"/>
      <c r="BM6" s="464"/>
      <c r="BN6" s="269" t="s">
        <v>140</v>
      </c>
      <c r="BO6" s="243" t="s">
        <v>562</v>
      </c>
      <c r="BP6" s="266">
        <v>470000</v>
      </c>
      <c r="BQ6" s="266">
        <v>143535</v>
      </c>
      <c r="BR6" s="266">
        <v>187241</v>
      </c>
      <c r="BS6" s="271">
        <v>330776</v>
      </c>
      <c r="BT6" s="246"/>
      <c r="BU6" s="246"/>
      <c r="BV6" s="246"/>
      <c r="BW6" s="465"/>
      <c r="BX6" s="242" t="s">
        <v>136</v>
      </c>
      <c r="BY6" s="243" t="s">
        <v>564</v>
      </c>
      <c r="BZ6" s="266">
        <v>0</v>
      </c>
      <c r="CA6" s="266">
        <v>0</v>
      </c>
      <c r="CB6" s="266">
        <v>0</v>
      </c>
      <c r="CC6" s="271">
        <v>0</v>
      </c>
      <c r="CD6" s="284"/>
      <c r="CE6" s="468"/>
      <c r="CF6" s="242" t="s">
        <v>136</v>
      </c>
      <c r="CG6" s="243" t="s">
        <v>562</v>
      </c>
      <c r="CH6" s="266">
        <v>978480</v>
      </c>
      <c r="CI6" s="266">
        <v>348825</v>
      </c>
      <c r="CJ6" s="266">
        <v>0</v>
      </c>
      <c r="CK6" s="268"/>
      <c r="CL6" s="271">
        <f t="shared" si="0"/>
        <v>348825</v>
      </c>
      <c r="CM6"/>
    </row>
    <row r="7" spans="2:91" ht="21.75">
      <c r="B7"/>
      <c r="C7" s="243" t="s">
        <v>135</v>
      </c>
      <c r="D7" s="243" t="s">
        <v>135</v>
      </c>
      <c r="E7" s="242" t="s">
        <v>564</v>
      </c>
      <c r="F7" s="242"/>
      <c r="G7" s="271">
        <v>5421542</v>
      </c>
      <c r="H7" s="271">
        <f>SUM(G7)</f>
        <v>5421542</v>
      </c>
      <c r="I7"/>
      <c r="J7"/>
      <c r="K7"/>
      <c r="L7"/>
      <c r="M7" s="463" t="s">
        <v>563</v>
      </c>
      <c r="N7" s="242" t="s">
        <v>139</v>
      </c>
      <c r="O7" s="243" t="s">
        <v>562</v>
      </c>
      <c r="P7" s="266">
        <v>684000</v>
      </c>
      <c r="Q7" s="266">
        <v>68745</v>
      </c>
      <c r="R7" s="266">
        <v>8745</v>
      </c>
      <c r="S7" s="268">
        <v>77490</v>
      </c>
      <c r="T7"/>
      <c r="U7"/>
      <c r="V7"/>
      <c r="W7"/>
      <c r="X7"/>
      <c r="Y7"/>
      <c r="Z7" s="464"/>
      <c r="AA7" s="269" t="s">
        <v>140</v>
      </c>
      <c r="AB7" s="243" t="s">
        <v>565</v>
      </c>
      <c r="AC7" s="266">
        <v>0</v>
      </c>
      <c r="AD7" s="266">
        <v>0</v>
      </c>
      <c r="AE7" s="268">
        <v>0</v>
      </c>
      <c r="AF7"/>
      <c r="AG7"/>
      <c r="AH7"/>
      <c r="AI7" s="463" t="s">
        <v>563</v>
      </c>
      <c r="AJ7" s="242" t="s">
        <v>139</v>
      </c>
      <c r="AK7" s="243" t="s">
        <v>562</v>
      </c>
      <c r="AL7" s="266">
        <v>110000</v>
      </c>
      <c r="AM7" s="266">
        <v>0</v>
      </c>
      <c r="AN7" s="266">
        <v>0</v>
      </c>
      <c r="AO7" s="266">
        <v>0</v>
      </c>
      <c r="AP7" s="246"/>
      <c r="AQ7" s="269"/>
      <c r="AR7" s="269" t="s">
        <v>140</v>
      </c>
      <c r="AS7" s="243" t="s">
        <v>565</v>
      </c>
      <c r="AT7" s="266">
        <v>0</v>
      </c>
      <c r="AU7" s="266">
        <v>5600</v>
      </c>
      <c r="AV7" s="271">
        <v>5600</v>
      </c>
      <c r="AW7"/>
      <c r="AX7"/>
      <c r="AY7"/>
      <c r="AZ7"/>
      <c r="BA7" s="464"/>
      <c r="BB7" s="269" t="s">
        <v>140</v>
      </c>
      <c r="BC7" s="243" t="s">
        <v>565</v>
      </c>
      <c r="BD7" s="266">
        <v>0</v>
      </c>
      <c r="BE7" s="266">
        <v>0</v>
      </c>
      <c r="BF7" s="271">
        <v>0</v>
      </c>
      <c r="BG7"/>
      <c r="BH7"/>
      <c r="BI7"/>
      <c r="BJ7"/>
      <c r="BK7"/>
      <c r="BL7"/>
      <c r="BM7" s="464"/>
      <c r="BN7" s="269" t="s">
        <v>140</v>
      </c>
      <c r="BO7" s="243" t="s">
        <v>565</v>
      </c>
      <c r="BP7" s="266"/>
      <c r="BQ7" s="266">
        <v>0</v>
      </c>
      <c r="BR7" s="266">
        <v>0</v>
      </c>
      <c r="BS7" s="271">
        <v>0</v>
      </c>
      <c r="BT7" s="246"/>
      <c r="BU7" s="246"/>
      <c r="BV7" s="246"/>
      <c r="BW7" s="463" t="s">
        <v>563</v>
      </c>
      <c r="BX7" s="242" t="s">
        <v>139</v>
      </c>
      <c r="BY7" s="243" t="s">
        <v>562</v>
      </c>
      <c r="BZ7" s="266">
        <v>88400</v>
      </c>
      <c r="CA7" s="266">
        <v>10500</v>
      </c>
      <c r="CB7" s="266">
        <v>0</v>
      </c>
      <c r="CC7" s="271">
        <v>10500</v>
      </c>
      <c r="CD7" s="284"/>
      <c r="CE7" s="466" t="s">
        <v>563</v>
      </c>
      <c r="CF7" s="242" t="s">
        <v>139</v>
      </c>
      <c r="CG7" s="243" t="s">
        <v>562</v>
      </c>
      <c r="CH7" s="266">
        <v>82000</v>
      </c>
      <c r="CI7" s="266">
        <v>10000</v>
      </c>
      <c r="CJ7" s="266">
        <v>0</v>
      </c>
      <c r="CK7" s="268"/>
      <c r="CL7" s="271">
        <f t="shared" si="0"/>
        <v>10000</v>
      </c>
      <c r="CM7"/>
    </row>
    <row r="8" spans="2:91" ht="21.75">
      <c r="B8"/>
      <c r="C8" s="242"/>
      <c r="D8" s="242"/>
      <c r="E8" s="242"/>
      <c r="F8" s="242"/>
      <c r="G8" s="242"/>
      <c r="H8" s="242"/>
      <c r="I8"/>
      <c r="J8"/>
      <c r="K8"/>
      <c r="L8"/>
      <c r="M8" s="464"/>
      <c r="N8" s="242" t="s">
        <v>140</v>
      </c>
      <c r="O8" s="243" t="s">
        <v>562</v>
      </c>
      <c r="P8" s="266">
        <v>1359400</v>
      </c>
      <c r="Q8" s="266">
        <v>295402</v>
      </c>
      <c r="R8" s="266">
        <v>6830</v>
      </c>
      <c r="S8" s="268">
        <v>302232</v>
      </c>
      <c r="T8"/>
      <c r="U8"/>
      <c r="V8"/>
      <c r="W8"/>
      <c r="X8"/>
      <c r="Y8"/>
      <c r="Z8" s="464"/>
      <c r="AA8" s="269" t="s">
        <v>141</v>
      </c>
      <c r="AB8" s="243" t="s">
        <v>562</v>
      </c>
      <c r="AC8" s="266">
        <v>20000</v>
      </c>
      <c r="AD8" s="266">
        <v>14200</v>
      </c>
      <c r="AE8" s="268">
        <v>14200</v>
      </c>
      <c r="AF8"/>
      <c r="AG8"/>
      <c r="AH8"/>
      <c r="AI8" s="464"/>
      <c r="AJ8" s="242" t="s">
        <v>139</v>
      </c>
      <c r="AK8" s="243" t="s">
        <v>564</v>
      </c>
      <c r="AL8" s="266"/>
      <c r="AM8" s="266">
        <v>9500</v>
      </c>
      <c r="AN8" s="266">
        <v>0</v>
      </c>
      <c r="AO8" s="266">
        <v>9500</v>
      </c>
      <c r="AP8" s="246"/>
      <c r="AQ8" s="269"/>
      <c r="AR8" s="269" t="s">
        <v>141</v>
      </c>
      <c r="AS8" s="243" t="s">
        <v>562</v>
      </c>
      <c r="AT8" s="266">
        <v>50000</v>
      </c>
      <c r="AU8" s="266">
        <v>9800</v>
      </c>
      <c r="AV8" s="271">
        <v>9800</v>
      </c>
      <c r="AW8"/>
      <c r="AX8"/>
      <c r="AY8"/>
      <c r="AZ8"/>
      <c r="BA8" s="464"/>
      <c r="BB8" s="269" t="s">
        <v>141</v>
      </c>
      <c r="BC8" s="243" t="s">
        <v>562</v>
      </c>
      <c r="BD8" s="266">
        <v>0</v>
      </c>
      <c r="BE8" s="266">
        <v>0</v>
      </c>
      <c r="BF8" s="271">
        <v>0</v>
      </c>
      <c r="BG8"/>
      <c r="BH8"/>
      <c r="BI8"/>
      <c r="BJ8"/>
      <c r="BK8"/>
      <c r="BL8"/>
      <c r="BM8" s="464"/>
      <c r="BN8" s="269" t="s">
        <v>141</v>
      </c>
      <c r="BO8" s="243" t="s">
        <v>562</v>
      </c>
      <c r="BP8" s="266">
        <v>40000</v>
      </c>
      <c r="BQ8" s="266">
        <v>39875</v>
      </c>
      <c r="BR8" s="266">
        <v>0</v>
      </c>
      <c r="BS8" s="271">
        <v>39875</v>
      </c>
      <c r="BT8" s="246"/>
      <c r="BU8" s="246"/>
      <c r="BV8" s="246"/>
      <c r="BW8" s="464"/>
      <c r="BX8" s="242" t="s">
        <v>139</v>
      </c>
      <c r="BY8" s="243" t="s">
        <v>564</v>
      </c>
      <c r="BZ8" s="266"/>
      <c r="CA8" s="266">
        <v>0</v>
      </c>
      <c r="CB8" s="266">
        <v>0</v>
      </c>
      <c r="CC8" s="271">
        <v>0</v>
      </c>
      <c r="CD8" s="284"/>
      <c r="CE8" s="467"/>
      <c r="CF8" s="242" t="s">
        <v>140</v>
      </c>
      <c r="CG8" s="243" t="s">
        <v>562</v>
      </c>
      <c r="CH8" s="266">
        <v>550000</v>
      </c>
      <c r="CI8" s="266">
        <v>107080</v>
      </c>
      <c r="CJ8" s="266">
        <v>0</v>
      </c>
      <c r="CK8" s="268"/>
      <c r="CL8" s="271">
        <f t="shared" si="0"/>
        <v>107080</v>
      </c>
      <c r="CM8"/>
    </row>
    <row r="9" spans="2:91" ht="37.5" customHeight="1">
      <c r="B9"/>
      <c r="C9" s="469" t="s">
        <v>283</v>
      </c>
      <c r="D9" s="470"/>
      <c r="E9" s="471"/>
      <c r="F9" s="272">
        <f>SUM(F6:F8)</f>
        <v>1252080</v>
      </c>
      <c r="G9" s="272">
        <f>SUM(G6:G8)</f>
        <v>6146410</v>
      </c>
      <c r="H9" s="272">
        <f>SUM(H6:H8)</f>
        <v>6146410</v>
      </c>
      <c r="I9"/>
      <c r="J9"/>
      <c r="K9"/>
      <c r="L9"/>
      <c r="M9" s="464"/>
      <c r="N9" s="273" t="s">
        <v>140</v>
      </c>
      <c r="O9" s="274" t="s">
        <v>566</v>
      </c>
      <c r="P9" s="266"/>
      <c r="Q9" s="266">
        <v>0</v>
      </c>
      <c r="R9" s="266">
        <v>0</v>
      </c>
      <c r="S9" s="268">
        <v>0</v>
      </c>
      <c r="T9"/>
      <c r="U9"/>
      <c r="V9"/>
      <c r="W9"/>
      <c r="X9"/>
      <c r="Y9"/>
      <c r="Z9" s="465"/>
      <c r="AA9" s="269" t="s">
        <v>142</v>
      </c>
      <c r="AB9" s="243" t="s">
        <v>562</v>
      </c>
      <c r="AC9" s="266">
        <v>0</v>
      </c>
      <c r="AD9" s="266">
        <v>0</v>
      </c>
      <c r="AE9" s="268">
        <v>0</v>
      </c>
      <c r="AF9"/>
      <c r="AG9"/>
      <c r="AH9"/>
      <c r="AI9" s="464"/>
      <c r="AJ9" s="242" t="s">
        <v>140</v>
      </c>
      <c r="AK9" s="243" t="s">
        <v>562</v>
      </c>
      <c r="AL9" s="266">
        <v>1877600</v>
      </c>
      <c r="AM9" s="266">
        <v>136290</v>
      </c>
      <c r="AN9" s="266">
        <v>734260</v>
      </c>
      <c r="AO9" s="266">
        <v>870550</v>
      </c>
      <c r="AP9" s="246"/>
      <c r="AQ9" s="269"/>
      <c r="AR9" s="269" t="s">
        <v>142</v>
      </c>
      <c r="AS9" s="243" t="s">
        <v>562</v>
      </c>
      <c r="AT9" s="266">
        <v>0</v>
      </c>
      <c r="AU9" s="266">
        <v>0</v>
      </c>
      <c r="AV9" s="271">
        <v>0</v>
      </c>
      <c r="AW9"/>
      <c r="AX9"/>
      <c r="AY9"/>
      <c r="AZ9"/>
      <c r="BA9" s="465"/>
      <c r="BB9" s="269" t="s">
        <v>142</v>
      </c>
      <c r="BC9" s="243" t="s">
        <v>562</v>
      </c>
      <c r="BD9" s="266">
        <v>0</v>
      </c>
      <c r="BE9" s="266">
        <v>0</v>
      </c>
      <c r="BF9" s="271">
        <v>0</v>
      </c>
      <c r="BG9"/>
      <c r="BH9"/>
      <c r="BI9"/>
      <c r="BJ9"/>
      <c r="BK9"/>
      <c r="BL9"/>
      <c r="BM9" s="465"/>
      <c r="BN9" s="269" t="s">
        <v>142</v>
      </c>
      <c r="BO9" s="243" t="s">
        <v>562</v>
      </c>
      <c r="BP9" s="266">
        <v>0</v>
      </c>
      <c r="BQ9" s="266">
        <v>0</v>
      </c>
      <c r="BR9" s="266">
        <v>0</v>
      </c>
      <c r="BS9" s="271">
        <v>0</v>
      </c>
      <c r="BT9" s="246"/>
      <c r="BU9" s="246"/>
      <c r="BV9" s="246"/>
      <c r="BW9" s="464"/>
      <c r="BX9" s="242" t="s">
        <v>140</v>
      </c>
      <c r="BY9" s="243" t="s">
        <v>562</v>
      </c>
      <c r="BZ9" s="266">
        <v>320000</v>
      </c>
      <c r="CA9" s="266">
        <v>36490</v>
      </c>
      <c r="CB9" s="266">
        <v>0</v>
      </c>
      <c r="CC9" s="271">
        <v>36490</v>
      </c>
      <c r="CD9" s="284"/>
      <c r="CE9" s="467"/>
      <c r="CF9" s="273" t="s">
        <v>140</v>
      </c>
      <c r="CG9" s="274" t="s">
        <v>566</v>
      </c>
      <c r="CH9" s="266"/>
      <c r="CI9" s="266">
        <v>0</v>
      </c>
      <c r="CJ9" s="266">
        <v>0</v>
      </c>
      <c r="CK9" s="268"/>
      <c r="CL9" s="271">
        <f t="shared" si="0"/>
        <v>0</v>
      </c>
      <c r="CM9"/>
    </row>
    <row r="10" spans="2:91" ht="21.75">
      <c r="B10"/>
      <c r="C10" s="246"/>
      <c r="D10" s="246"/>
      <c r="E10" s="246"/>
      <c r="F10" s="246"/>
      <c r="G10" s="246"/>
      <c r="H10" s="246"/>
      <c r="I10"/>
      <c r="J10"/>
      <c r="K10"/>
      <c r="L10"/>
      <c r="M10" s="464"/>
      <c r="N10" s="242" t="s">
        <v>141</v>
      </c>
      <c r="O10" s="243" t="s">
        <v>562</v>
      </c>
      <c r="P10" s="266">
        <v>636000</v>
      </c>
      <c r="Q10" s="266">
        <v>228575</v>
      </c>
      <c r="R10" s="266">
        <v>28820</v>
      </c>
      <c r="S10" s="268">
        <v>257395</v>
      </c>
      <c r="T10"/>
      <c r="U10"/>
      <c r="V10"/>
      <c r="W10"/>
      <c r="X10"/>
      <c r="Y10"/>
      <c r="Z10" s="242" t="s">
        <v>567</v>
      </c>
      <c r="AA10" s="269" t="s">
        <v>144</v>
      </c>
      <c r="AB10" s="243" t="s">
        <v>562</v>
      </c>
      <c r="AC10" s="266">
        <v>74500</v>
      </c>
      <c r="AD10" s="266">
        <v>72500</v>
      </c>
      <c r="AE10" s="268">
        <v>72500</v>
      </c>
      <c r="AF10"/>
      <c r="AG10"/>
      <c r="AH10"/>
      <c r="AI10" s="464"/>
      <c r="AJ10" s="242" t="s">
        <v>140</v>
      </c>
      <c r="AK10" s="243" t="s">
        <v>564</v>
      </c>
      <c r="AL10" s="266"/>
      <c r="AM10" s="266">
        <v>0</v>
      </c>
      <c r="AN10" s="266">
        <v>0</v>
      </c>
      <c r="AO10" s="266">
        <v>0</v>
      </c>
      <c r="AP10" s="246"/>
      <c r="AQ10" s="242" t="s">
        <v>568</v>
      </c>
      <c r="AR10" s="269" t="s">
        <v>143</v>
      </c>
      <c r="AS10" s="243" t="s">
        <v>562</v>
      </c>
      <c r="AT10" s="266">
        <v>195000</v>
      </c>
      <c r="AU10" s="266">
        <v>0</v>
      </c>
      <c r="AV10" s="271">
        <v>0</v>
      </c>
      <c r="AW10"/>
      <c r="AX10"/>
      <c r="AY10"/>
      <c r="AZ10"/>
      <c r="BA10" s="242" t="s">
        <v>568</v>
      </c>
      <c r="BB10" s="269" t="s">
        <v>143</v>
      </c>
      <c r="BC10" s="243" t="s">
        <v>562</v>
      </c>
      <c r="BD10" s="266">
        <v>40000</v>
      </c>
      <c r="BE10" s="266">
        <v>40000</v>
      </c>
      <c r="BF10" s="271">
        <v>40000</v>
      </c>
      <c r="BG10"/>
      <c r="BH10"/>
      <c r="BI10"/>
      <c r="BJ10"/>
      <c r="BK10"/>
      <c r="BL10"/>
      <c r="BM10" s="242" t="s">
        <v>568</v>
      </c>
      <c r="BN10" s="269" t="s">
        <v>143</v>
      </c>
      <c r="BO10" s="243" t="s">
        <v>562</v>
      </c>
      <c r="BP10" s="266">
        <v>95000</v>
      </c>
      <c r="BQ10" s="266">
        <v>0</v>
      </c>
      <c r="BR10" s="266">
        <v>55000</v>
      </c>
      <c r="BS10" s="271">
        <v>55000</v>
      </c>
      <c r="BT10" s="246"/>
      <c r="BU10" s="246"/>
      <c r="BV10" s="246"/>
      <c r="BW10" s="464"/>
      <c r="BX10" s="242" t="s">
        <v>140</v>
      </c>
      <c r="BY10" s="243" t="s">
        <v>564</v>
      </c>
      <c r="BZ10" s="266">
        <v>0</v>
      </c>
      <c r="CA10" s="266">
        <v>0</v>
      </c>
      <c r="CB10" s="266">
        <v>0</v>
      </c>
      <c r="CC10" s="271">
        <v>0</v>
      </c>
      <c r="CD10" s="284"/>
      <c r="CE10" s="467"/>
      <c r="CF10" s="242" t="s">
        <v>141</v>
      </c>
      <c r="CG10" s="243" t="s">
        <v>562</v>
      </c>
      <c r="CH10" s="266">
        <v>322500</v>
      </c>
      <c r="CI10" s="266">
        <v>79075</v>
      </c>
      <c r="CJ10" s="266">
        <v>0</v>
      </c>
      <c r="CK10" s="268"/>
      <c r="CL10" s="271">
        <f t="shared" si="0"/>
        <v>79075</v>
      </c>
      <c r="CM10"/>
    </row>
    <row r="11" spans="2:91" ht="21.75">
      <c r="B11"/>
      <c r="C11" s="246"/>
      <c r="D11" s="246"/>
      <c r="E11" s="246"/>
      <c r="F11" s="246"/>
      <c r="G11" s="246"/>
      <c r="H11" s="246"/>
      <c r="I11"/>
      <c r="J11"/>
      <c r="K11"/>
      <c r="L11"/>
      <c r="M11" s="465"/>
      <c r="N11" s="242" t="s">
        <v>142</v>
      </c>
      <c r="O11" s="243" t="s">
        <v>562</v>
      </c>
      <c r="P11" s="266">
        <v>315000</v>
      </c>
      <c r="Q11" s="266">
        <v>132830.6</v>
      </c>
      <c r="R11" s="266">
        <v>0</v>
      </c>
      <c r="S11" s="268">
        <v>132830.6</v>
      </c>
      <c r="T11"/>
      <c r="U11"/>
      <c r="V11"/>
      <c r="W11"/>
      <c r="X11"/>
      <c r="Y11"/>
      <c r="Z11" s="460" t="s">
        <v>283</v>
      </c>
      <c r="AA11" s="461"/>
      <c r="AB11" s="462"/>
      <c r="AC11" s="275">
        <v>404500</v>
      </c>
      <c r="AD11" s="275">
        <v>113140</v>
      </c>
      <c r="AE11" s="268">
        <v>113140</v>
      </c>
      <c r="AF11"/>
      <c r="AG11"/>
      <c r="AH11"/>
      <c r="AI11" s="464"/>
      <c r="AJ11" s="242" t="s">
        <v>141</v>
      </c>
      <c r="AK11" s="243" t="s">
        <v>562</v>
      </c>
      <c r="AL11" s="266">
        <v>1196480</v>
      </c>
      <c r="AM11" s="266">
        <v>40180</v>
      </c>
      <c r="AN11" s="266">
        <v>500311.78</v>
      </c>
      <c r="AO11" s="266">
        <v>540491.78</v>
      </c>
      <c r="AP11" s="246"/>
      <c r="AQ11" s="460" t="s">
        <v>283</v>
      </c>
      <c r="AR11" s="461"/>
      <c r="AS11" s="462"/>
      <c r="AT11" s="276">
        <v>683000</v>
      </c>
      <c r="AU11" s="276">
        <v>233800</v>
      </c>
      <c r="AV11" s="272">
        <v>233800</v>
      </c>
      <c r="AW11"/>
      <c r="AX11"/>
      <c r="AY11"/>
      <c r="AZ11"/>
      <c r="BA11" s="460" t="s">
        <v>283</v>
      </c>
      <c r="BB11" s="461"/>
      <c r="BC11" s="462"/>
      <c r="BD11" s="275">
        <v>160000</v>
      </c>
      <c r="BE11" s="275">
        <v>57700</v>
      </c>
      <c r="BF11" s="268">
        <v>57700</v>
      </c>
      <c r="BG11"/>
      <c r="BH11"/>
      <c r="BI11"/>
      <c r="BJ11"/>
      <c r="BK11"/>
      <c r="BL11"/>
      <c r="BM11" s="460" t="s">
        <v>283</v>
      </c>
      <c r="BN11" s="461"/>
      <c r="BO11" s="462"/>
      <c r="BP11" s="275">
        <v>605000</v>
      </c>
      <c r="BQ11" s="275">
        <v>183410</v>
      </c>
      <c r="BR11" s="275">
        <v>242241</v>
      </c>
      <c r="BS11" s="268">
        <v>425651</v>
      </c>
      <c r="BT11" s="246"/>
      <c r="BU11" s="246"/>
      <c r="BV11" s="246"/>
      <c r="BW11" s="464"/>
      <c r="BX11" s="242" t="s">
        <v>141</v>
      </c>
      <c r="BY11" s="243" t="s">
        <v>562</v>
      </c>
      <c r="BZ11" s="266">
        <v>42400</v>
      </c>
      <c r="CA11" s="266">
        <v>7990</v>
      </c>
      <c r="CB11" s="266">
        <v>0</v>
      </c>
      <c r="CC11" s="271">
        <v>7990</v>
      </c>
      <c r="CD11" s="284"/>
      <c r="CE11" s="468"/>
      <c r="CF11" s="242" t="s">
        <v>142</v>
      </c>
      <c r="CG11" s="243" t="s">
        <v>562</v>
      </c>
      <c r="CH11" s="266">
        <v>0</v>
      </c>
      <c r="CI11" s="266">
        <v>0</v>
      </c>
      <c r="CJ11" s="266">
        <v>0</v>
      </c>
      <c r="CK11" s="268"/>
      <c r="CL11" s="271">
        <f t="shared" si="0"/>
        <v>0</v>
      </c>
      <c r="CM11"/>
    </row>
    <row r="12" spans="2:91" ht="21.75">
      <c r="B12"/>
      <c r="C12" s="246"/>
      <c r="D12" s="246"/>
      <c r="E12" s="246"/>
      <c r="F12" s="246"/>
      <c r="G12" s="246"/>
      <c r="H12" s="246"/>
      <c r="I12"/>
      <c r="J12"/>
      <c r="K12"/>
      <c r="L12"/>
      <c r="M12" s="242" t="s">
        <v>567</v>
      </c>
      <c r="N12" s="242" t="s">
        <v>144</v>
      </c>
      <c r="O12" s="243" t="s">
        <v>562</v>
      </c>
      <c r="P12" s="266">
        <v>133000</v>
      </c>
      <c r="Q12" s="266">
        <v>26000</v>
      </c>
      <c r="R12" s="266">
        <v>7000</v>
      </c>
      <c r="S12" s="268">
        <v>33000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 s="464"/>
      <c r="AJ12" s="242" t="s">
        <v>141</v>
      </c>
      <c r="AK12" s="243" t="s">
        <v>564</v>
      </c>
      <c r="AL12" s="266"/>
      <c r="AM12" s="266">
        <v>0</v>
      </c>
      <c r="AN12" s="266">
        <v>365500</v>
      </c>
      <c r="AO12" s="266">
        <v>365500</v>
      </c>
      <c r="AP12" s="246"/>
      <c r="AQ12" s="277"/>
      <c r="AR12" s="277"/>
      <c r="AS12" s="277"/>
      <c r="AT12" s="246"/>
      <c r="AU12" s="246"/>
      <c r="AV12" s="246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 s="464"/>
      <c r="BX12" s="242" t="s">
        <v>141</v>
      </c>
      <c r="BY12" s="243" t="s">
        <v>564</v>
      </c>
      <c r="BZ12" s="266">
        <v>0</v>
      </c>
      <c r="CA12" s="266">
        <v>0</v>
      </c>
      <c r="CB12" s="266">
        <v>0</v>
      </c>
      <c r="CC12" s="271">
        <v>0</v>
      </c>
      <c r="CD12" s="284"/>
      <c r="CE12" s="466" t="s">
        <v>567</v>
      </c>
      <c r="CF12" s="242" t="s">
        <v>144</v>
      </c>
      <c r="CG12" s="243" t="s">
        <v>562</v>
      </c>
      <c r="CH12" s="266">
        <v>15000</v>
      </c>
      <c r="CI12" s="266">
        <v>15000</v>
      </c>
      <c r="CJ12" s="266">
        <v>0</v>
      </c>
      <c r="CK12" s="268"/>
      <c r="CL12" s="271">
        <f t="shared" si="0"/>
        <v>15000</v>
      </c>
      <c r="CM12"/>
    </row>
    <row r="13" spans="2:91" ht="21.75">
      <c r="B13"/>
      <c r="C13" s="246"/>
      <c r="D13" s="246"/>
      <c r="E13" s="246"/>
      <c r="F13" s="246"/>
      <c r="G13" s="246"/>
      <c r="H13" s="246"/>
      <c r="I13"/>
      <c r="J13"/>
      <c r="K13"/>
      <c r="L13"/>
      <c r="M13" s="242" t="s">
        <v>568</v>
      </c>
      <c r="N13" s="242" t="s">
        <v>143</v>
      </c>
      <c r="O13" s="243" t="s">
        <v>562</v>
      </c>
      <c r="P13" s="266">
        <v>30000</v>
      </c>
      <c r="Q13" s="266">
        <v>30000</v>
      </c>
      <c r="R13" s="266">
        <v>0</v>
      </c>
      <c r="S13" s="268">
        <v>30000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 s="465"/>
      <c r="AJ13" s="242" t="s">
        <v>142</v>
      </c>
      <c r="AK13" s="243" t="s">
        <v>562</v>
      </c>
      <c r="AL13" s="266">
        <v>44000</v>
      </c>
      <c r="AM13" s="266">
        <v>11759.01</v>
      </c>
      <c r="AN13" s="266">
        <v>0</v>
      </c>
      <c r="AO13" s="266">
        <v>11759.01</v>
      </c>
      <c r="AP13" s="246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 s="465"/>
      <c r="BX13" s="242" t="s">
        <v>142</v>
      </c>
      <c r="BY13" s="243" t="s">
        <v>562</v>
      </c>
      <c r="BZ13" s="266">
        <v>0</v>
      </c>
      <c r="CA13" s="266">
        <v>0</v>
      </c>
      <c r="CB13" s="266">
        <v>0</v>
      </c>
      <c r="CC13" s="271">
        <v>0</v>
      </c>
      <c r="CD13" s="284"/>
      <c r="CE13" s="467"/>
      <c r="CF13" s="242" t="s">
        <v>145</v>
      </c>
      <c r="CG13" s="243" t="s">
        <v>562</v>
      </c>
      <c r="CH13" s="266">
        <v>1236300</v>
      </c>
      <c r="CI13" s="266">
        <v>0</v>
      </c>
      <c r="CJ13" s="266">
        <v>1171460.75</v>
      </c>
      <c r="CK13" s="268"/>
      <c r="CL13" s="271">
        <f t="shared" si="0"/>
        <v>1171460.75</v>
      </c>
      <c r="CM13"/>
    </row>
    <row r="14" spans="2:91" ht="21.75">
      <c r="B14"/>
      <c r="C14"/>
      <c r="D14"/>
      <c r="E14"/>
      <c r="F14"/>
      <c r="G14"/>
      <c r="H14"/>
      <c r="I14"/>
      <c r="J14"/>
      <c r="K14"/>
      <c r="L14"/>
      <c r="M14" s="460" t="s">
        <v>283</v>
      </c>
      <c r="N14" s="461"/>
      <c r="O14" s="462"/>
      <c r="P14" s="268">
        <v>11498660</v>
      </c>
      <c r="Q14" s="268">
        <v>4419872.6</v>
      </c>
      <c r="R14" s="268">
        <v>817368</v>
      </c>
      <c r="S14" s="268">
        <v>5237240.6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 s="242" t="s">
        <v>567</v>
      </c>
      <c r="AJ14" s="242" t="s">
        <v>144</v>
      </c>
      <c r="AK14" s="242"/>
      <c r="AL14" s="266">
        <v>115000</v>
      </c>
      <c r="AM14" s="266">
        <v>15000</v>
      </c>
      <c r="AN14" s="266">
        <v>0</v>
      </c>
      <c r="AO14" s="266">
        <v>15000</v>
      </c>
      <c r="AP14" s="246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 s="242" t="s">
        <v>567</v>
      </c>
      <c r="BX14" s="242" t="s">
        <v>144</v>
      </c>
      <c r="BY14" s="242"/>
      <c r="BZ14" s="266">
        <v>15000</v>
      </c>
      <c r="CA14" s="266">
        <v>15000</v>
      </c>
      <c r="CB14" s="266">
        <v>0</v>
      </c>
      <c r="CC14" s="271">
        <v>15000</v>
      </c>
      <c r="CD14" s="284"/>
      <c r="CE14" s="468"/>
      <c r="CF14" s="278" t="s">
        <v>145</v>
      </c>
      <c r="CG14" s="243" t="s">
        <v>130</v>
      </c>
      <c r="CH14" s="271"/>
      <c r="CI14" s="271">
        <v>0</v>
      </c>
      <c r="CJ14" s="271">
        <v>1563184.75</v>
      </c>
      <c r="CK14" s="271">
        <v>0</v>
      </c>
      <c r="CL14" s="271">
        <f t="shared" si="0"/>
        <v>1563184.75</v>
      </c>
      <c r="CM14"/>
    </row>
    <row r="15" spans="2:91" ht="21.7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 s="242" t="s">
        <v>568</v>
      </c>
      <c r="AJ15" s="242" t="s">
        <v>143</v>
      </c>
      <c r="AK15" s="242"/>
      <c r="AL15" s="266">
        <v>1227000</v>
      </c>
      <c r="AM15" s="266">
        <v>0</v>
      </c>
      <c r="AN15" s="266">
        <v>582000</v>
      </c>
      <c r="AO15" s="266">
        <v>582000</v>
      </c>
      <c r="AP15" s="246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 s="460" t="s">
        <v>283</v>
      </c>
      <c r="BX15" s="461"/>
      <c r="BY15" s="462"/>
      <c r="BZ15" s="268">
        <v>1210520</v>
      </c>
      <c r="CA15" s="275">
        <v>331309</v>
      </c>
      <c r="CB15" s="275">
        <v>0</v>
      </c>
      <c r="CC15" s="268">
        <v>331309</v>
      </c>
      <c r="CD15" s="285"/>
      <c r="CE15" s="282" t="s">
        <v>568</v>
      </c>
      <c r="CF15" s="278" t="s">
        <v>143</v>
      </c>
      <c r="CG15" s="243" t="s">
        <v>562</v>
      </c>
      <c r="CH15" s="271">
        <v>1430000</v>
      </c>
      <c r="CI15" s="271">
        <v>0</v>
      </c>
      <c r="CJ15" s="271">
        <v>0</v>
      </c>
      <c r="CK15" s="270"/>
      <c r="CL15" s="268">
        <f t="shared" si="0"/>
        <v>0</v>
      </c>
      <c r="CM15"/>
    </row>
    <row r="16" spans="2:91" ht="21.7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 s="460" t="s">
        <v>283</v>
      </c>
      <c r="AJ16" s="461"/>
      <c r="AK16" s="462"/>
      <c r="AL16" s="279">
        <v>5271960</v>
      </c>
      <c r="AM16" s="275">
        <v>1614718.01</v>
      </c>
      <c r="AN16" s="275">
        <v>2182071.7800000003</v>
      </c>
      <c r="AO16" s="275">
        <v>3796789.79</v>
      </c>
      <c r="AP16" s="280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 s="286"/>
      <c r="CE16" s="461" t="s">
        <v>283</v>
      </c>
      <c r="CF16" s="461"/>
      <c r="CG16" s="462"/>
      <c r="CH16" s="268">
        <v>4614280</v>
      </c>
      <c r="CI16" s="268">
        <v>559980</v>
      </c>
      <c r="CJ16" s="268">
        <v>1171460.75</v>
      </c>
      <c r="CK16" s="270"/>
      <c r="CL16" s="268">
        <f t="shared" si="0"/>
        <v>1731440.75</v>
      </c>
      <c r="CM16"/>
    </row>
  </sheetData>
  <sheetProtection/>
  <mergeCells count="48">
    <mergeCell ref="BM1:BS1"/>
    <mergeCell ref="BW1:CC1"/>
    <mergeCell ref="CE1:CM1"/>
    <mergeCell ref="B2:J2"/>
    <mergeCell ref="M2:U2"/>
    <mergeCell ref="Z2:AF2"/>
    <mergeCell ref="AI2:AO2"/>
    <mergeCell ref="AQ2:AW2"/>
    <mergeCell ref="BA2:BH2"/>
    <mergeCell ref="BM2:BS2"/>
    <mergeCell ref="B1:J1"/>
    <mergeCell ref="M1:U1"/>
    <mergeCell ref="Z1:AF1"/>
    <mergeCell ref="AI1:AO1"/>
    <mergeCell ref="AQ1:AW1"/>
    <mergeCell ref="BA1:BH1"/>
    <mergeCell ref="BW2:CC2"/>
    <mergeCell ref="CE2:CM2"/>
    <mergeCell ref="B3:J3"/>
    <mergeCell ref="M3:U3"/>
    <mergeCell ref="Z3:AF3"/>
    <mergeCell ref="AI3:AO3"/>
    <mergeCell ref="AQ3:AW3"/>
    <mergeCell ref="BA3:BH3"/>
    <mergeCell ref="BM3:BS3"/>
    <mergeCell ref="BW3:CC3"/>
    <mergeCell ref="M14:O14"/>
    <mergeCell ref="CE3:CM3"/>
    <mergeCell ref="M5:M6"/>
    <mergeCell ref="Z5:Z9"/>
    <mergeCell ref="AI5:AI6"/>
    <mergeCell ref="BA5:BA9"/>
    <mergeCell ref="BM5:BM9"/>
    <mergeCell ref="BW5:BW6"/>
    <mergeCell ref="CE5:CE6"/>
    <mergeCell ref="M7:M11"/>
    <mergeCell ref="AI7:AI13"/>
    <mergeCell ref="C9:E9"/>
    <mergeCell ref="Z11:AB11"/>
    <mergeCell ref="AQ11:AS11"/>
    <mergeCell ref="BA11:BC11"/>
    <mergeCell ref="BM11:BO11"/>
    <mergeCell ref="BW15:BY15"/>
    <mergeCell ref="AI16:AK16"/>
    <mergeCell ref="CE16:CG16"/>
    <mergeCell ref="BW7:BW13"/>
    <mergeCell ref="CE7:CE11"/>
    <mergeCell ref="CE12:CE1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8.421875" style="62" customWidth="1"/>
    <col min="2" max="2" width="10.57421875" style="62" customWidth="1"/>
    <col min="3" max="3" width="10.28125" style="62" customWidth="1"/>
    <col min="4" max="5" width="9.421875" style="62" customWidth="1"/>
    <col min="6" max="6" width="9.8515625" style="62" customWidth="1"/>
    <col min="7" max="7" width="8.7109375" style="62" customWidth="1"/>
    <col min="8" max="8" width="10.140625" style="62" customWidth="1"/>
    <col min="9" max="9" width="8.421875" style="62" customWidth="1"/>
    <col min="10" max="10" width="9.28125" style="62" customWidth="1"/>
    <col min="11" max="11" width="9.421875" style="62" customWidth="1"/>
    <col min="12" max="12" width="8.140625" style="62" customWidth="1"/>
    <col min="13" max="13" width="11.28125" style="62" customWidth="1"/>
    <col min="14" max="14" width="10.00390625" style="62" customWidth="1"/>
    <col min="15" max="16384" width="9.00390625" style="62" customWidth="1"/>
  </cols>
  <sheetData>
    <row r="1" spans="1:14" ht="18.75">
      <c r="A1" s="484" t="s">
        <v>569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</row>
    <row r="2" spans="1:14" ht="18.75">
      <c r="A2" s="484" t="s">
        <v>570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</row>
    <row r="3" spans="1:14" ht="18.75">
      <c r="A3" s="485" t="s">
        <v>571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</row>
    <row r="4" spans="1:14" ht="18.75">
      <c r="A4" s="478" t="s">
        <v>545</v>
      </c>
      <c r="B4" s="478" t="s">
        <v>506</v>
      </c>
      <c r="C4" s="478" t="s">
        <v>509</v>
      </c>
      <c r="D4" s="479" t="s">
        <v>504</v>
      </c>
      <c r="E4" s="479"/>
      <c r="F4" s="479"/>
      <c r="G4" s="479"/>
      <c r="H4" s="479"/>
      <c r="I4" s="479"/>
      <c r="J4" s="479"/>
      <c r="K4" s="479"/>
      <c r="L4" s="479"/>
      <c r="M4" s="480"/>
      <c r="N4" s="477" t="s">
        <v>283</v>
      </c>
    </row>
    <row r="5" spans="1:14" ht="54" customHeight="1">
      <c r="A5" s="478"/>
      <c r="B5" s="478"/>
      <c r="C5" s="478"/>
      <c r="D5" s="287" t="s">
        <v>572</v>
      </c>
      <c r="E5" s="288" t="s">
        <v>573</v>
      </c>
      <c r="F5" s="287" t="s">
        <v>574</v>
      </c>
      <c r="G5" s="287" t="s">
        <v>575</v>
      </c>
      <c r="H5" s="288" t="s">
        <v>576</v>
      </c>
      <c r="I5" s="288" t="s">
        <v>577</v>
      </c>
      <c r="J5" s="289" t="s">
        <v>578</v>
      </c>
      <c r="K5" s="288" t="s">
        <v>579</v>
      </c>
      <c r="L5" s="287" t="s">
        <v>580</v>
      </c>
      <c r="M5" s="287" t="s">
        <v>135</v>
      </c>
      <c r="N5" s="477"/>
    </row>
    <row r="6" spans="1:14" ht="18.75">
      <c r="A6" s="481" t="s">
        <v>135</v>
      </c>
      <c r="B6" s="473" t="s">
        <v>135</v>
      </c>
      <c r="C6" s="290" t="s">
        <v>562</v>
      </c>
      <c r="D6" s="351"/>
      <c r="E6" s="351"/>
      <c r="F6" s="351"/>
      <c r="G6" s="351"/>
      <c r="H6" s="351"/>
      <c r="I6" s="351"/>
      <c r="J6" s="351"/>
      <c r="K6" s="351"/>
      <c r="L6" s="351"/>
      <c r="M6" s="351">
        <v>1175738</v>
      </c>
      <c r="N6" s="352">
        <f>SUM(E6:M6)</f>
        <v>1175738</v>
      </c>
    </row>
    <row r="7" spans="1:14" ht="47.25" customHeight="1">
      <c r="A7" s="482"/>
      <c r="B7" s="475"/>
      <c r="C7" s="291" t="s">
        <v>566</v>
      </c>
      <c r="D7" s="351"/>
      <c r="E7" s="351"/>
      <c r="F7" s="351"/>
      <c r="G7" s="351"/>
      <c r="H7" s="351"/>
      <c r="I7" s="351"/>
      <c r="J7" s="351"/>
      <c r="K7" s="351"/>
      <c r="L7" s="351"/>
      <c r="M7" s="351">
        <v>9361535</v>
      </c>
      <c r="N7" s="352">
        <f aca="true" t="shared" si="0" ref="N7:N16">SUM(E7:M7)</f>
        <v>9361535</v>
      </c>
    </row>
    <row r="8" spans="1:14" ht="18.75">
      <c r="A8" s="481" t="s">
        <v>561</v>
      </c>
      <c r="B8" s="290" t="s">
        <v>137</v>
      </c>
      <c r="C8" s="290" t="s">
        <v>562</v>
      </c>
      <c r="D8" s="351">
        <v>3047760</v>
      </c>
      <c r="E8" s="351"/>
      <c r="F8" s="351"/>
      <c r="G8" s="351"/>
      <c r="H8" s="351"/>
      <c r="I8" s="351"/>
      <c r="J8" s="351"/>
      <c r="K8" s="351"/>
      <c r="L8" s="351"/>
      <c r="M8" s="351"/>
      <c r="N8" s="352">
        <f>SUM(D8:M8)</f>
        <v>3047760</v>
      </c>
    </row>
    <row r="9" spans="1:14" ht="18.75">
      <c r="A9" s="483"/>
      <c r="B9" s="473" t="s">
        <v>136</v>
      </c>
      <c r="C9" s="290" t="s">
        <v>562</v>
      </c>
      <c r="D9" s="351">
        <v>4560033</v>
      </c>
      <c r="E9" s="351"/>
      <c r="F9" s="351">
        <v>387135</v>
      </c>
      <c r="G9" s="351"/>
      <c r="H9" s="351">
        <v>591430</v>
      </c>
      <c r="I9" s="351"/>
      <c r="J9" s="351"/>
      <c r="K9" s="351"/>
      <c r="L9" s="351">
        <v>457729</v>
      </c>
      <c r="M9" s="351"/>
      <c r="N9" s="352">
        <f>SUM(D9:M9)</f>
        <v>5996327</v>
      </c>
    </row>
    <row r="10" spans="1:14" ht="56.25">
      <c r="A10" s="482"/>
      <c r="B10" s="475"/>
      <c r="C10" s="291" t="s">
        <v>566</v>
      </c>
      <c r="D10" s="351"/>
      <c r="E10" s="351"/>
      <c r="F10" s="351">
        <v>2021829</v>
      </c>
      <c r="G10" s="351"/>
      <c r="H10" s="351"/>
      <c r="I10" s="351"/>
      <c r="J10" s="351"/>
      <c r="K10" s="351"/>
      <c r="L10" s="351"/>
      <c r="M10" s="351"/>
      <c r="N10" s="352">
        <f t="shared" si="0"/>
        <v>2021829</v>
      </c>
    </row>
    <row r="11" spans="1:14" ht="18.75">
      <c r="A11" s="478" t="s">
        <v>563</v>
      </c>
      <c r="B11" s="477" t="s">
        <v>139</v>
      </c>
      <c r="C11" s="290" t="s">
        <v>562</v>
      </c>
      <c r="D11" s="351">
        <v>487325</v>
      </c>
      <c r="E11" s="351"/>
      <c r="F11" s="351">
        <v>190820</v>
      </c>
      <c r="G11" s="351"/>
      <c r="H11" s="351">
        <v>66450</v>
      </c>
      <c r="I11" s="351"/>
      <c r="J11" s="351"/>
      <c r="K11" s="351"/>
      <c r="L11" s="351">
        <v>53780</v>
      </c>
      <c r="M11" s="351"/>
      <c r="N11" s="352">
        <f>SUM(D11:M11)</f>
        <v>798375</v>
      </c>
    </row>
    <row r="12" spans="1:14" ht="56.25">
      <c r="A12" s="478"/>
      <c r="B12" s="477"/>
      <c r="C12" s="291" t="s">
        <v>566</v>
      </c>
      <c r="D12" s="351"/>
      <c r="E12" s="351"/>
      <c r="F12" s="351">
        <v>38000</v>
      </c>
      <c r="G12" s="351"/>
      <c r="H12" s="351"/>
      <c r="I12" s="351"/>
      <c r="J12" s="351"/>
      <c r="K12" s="351"/>
      <c r="L12" s="351"/>
      <c r="M12" s="351"/>
      <c r="N12" s="352">
        <f t="shared" si="0"/>
        <v>38000</v>
      </c>
    </row>
    <row r="13" spans="1:14" ht="18.75">
      <c r="A13" s="478"/>
      <c r="B13" s="477" t="s">
        <v>140</v>
      </c>
      <c r="C13" s="290" t="s">
        <v>562</v>
      </c>
      <c r="D13" s="351">
        <v>632312</v>
      </c>
      <c r="E13" s="351">
        <v>174534</v>
      </c>
      <c r="F13" s="351">
        <v>1704330</v>
      </c>
      <c r="G13" s="351">
        <v>438000</v>
      </c>
      <c r="H13" s="351">
        <v>311660</v>
      </c>
      <c r="I13" s="351">
        <v>41415</v>
      </c>
      <c r="J13" s="351">
        <v>349804</v>
      </c>
      <c r="K13" s="351"/>
      <c r="L13" s="351">
        <v>221630</v>
      </c>
      <c r="M13" s="351"/>
      <c r="N13" s="352">
        <f>SUM(D13:M13)</f>
        <v>3873685</v>
      </c>
    </row>
    <row r="14" spans="1:14" ht="56.25">
      <c r="A14" s="478"/>
      <c r="B14" s="477"/>
      <c r="C14" s="291" t="s">
        <v>566</v>
      </c>
      <c r="D14" s="351"/>
      <c r="E14" s="351"/>
      <c r="F14" s="351">
        <v>27450</v>
      </c>
      <c r="G14" s="351">
        <v>87000</v>
      </c>
      <c r="H14" s="351"/>
      <c r="I14" s="351"/>
      <c r="J14" s="351"/>
      <c r="K14" s="351"/>
      <c r="L14" s="351"/>
      <c r="M14" s="351"/>
      <c r="N14" s="352">
        <f t="shared" si="0"/>
        <v>114450</v>
      </c>
    </row>
    <row r="15" spans="1:14" ht="18.75">
      <c r="A15" s="478"/>
      <c r="B15" s="477" t="s">
        <v>581</v>
      </c>
      <c r="C15" s="290" t="s">
        <v>562</v>
      </c>
      <c r="D15" s="351">
        <v>521873</v>
      </c>
      <c r="E15" s="351">
        <v>14200</v>
      </c>
      <c r="F15" s="351">
        <v>1090409.64</v>
      </c>
      <c r="G15" s="351">
        <v>9800</v>
      </c>
      <c r="H15" s="351">
        <v>241867</v>
      </c>
      <c r="I15" s="351"/>
      <c r="J15" s="351">
        <v>39875</v>
      </c>
      <c r="K15" s="351"/>
      <c r="L15" s="351">
        <v>27929</v>
      </c>
      <c r="M15" s="351"/>
      <c r="N15" s="352">
        <f>SUM(D15:M15)</f>
        <v>1945953.64</v>
      </c>
    </row>
    <row r="16" spans="1:14" ht="56.25">
      <c r="A16" s="478"/>
      <c r="B16" s="477"/>
      <c r="C16" s="291" t="s">
        <v>566</v>
      </c>
      <c r="D16" s="351"/>
      <c r="E16" s="351"/>
      <c r="F16" s="351">
        <v>365500</v>
      </c>
      <c r="G16" s="351"/>
      <c r="H16" s="351"/>
      <c r="I16" s="351"/>
      <c r="J16" s="351"/>
      <c r="K16" s="351"/>
      <c r="L16" s="351"/>
      <c r="M16" s="351"/>
      <c r="N16" s="352">
        <f t="shared" si="0"/>
        <v>365500</v>
      </c>
    </row>
    <row r="17" spans="1:14" ht="18.75">
      <c r="A17" s="478"/>
      <c r="B17" s="292" t="s">
        <v>582</v>
      </c>
      <c r="C17" s="290" t="s">
        <v>562</v>
      </c>
      <c r="D17" s="351">
        <v>263816.35</v>
      </c>
      <c r="E17" s="351"/>
      <c r="F17" s="351">
        <v>26331.29</v>
      </c>
      <c r="G17" s="351"/>
      <c r="H17" s="351"/>
      <c r="I17" s="351"/>
      <c r="J17" s="351"/>
      <c r="K17" s="351"/>
      <c r="L17" s="351"/>
      <c r="M17" s="351"/>
      <c r="N17" s="352">
        <f>SUM(D17:M17)</f>
        <v>290147.63999999996</v>
      </c>
    </row>
    <row r="20" spans="1:14" ht="18.75">
      <c r="A20" s="478" t="s">
        <v>545</v>
      </c>
      <c r="B20" s="478" t="s">
        <v>506</v>
      </c>
      <c r="C20" s="478" t="s">
        <v>509</v>
      </c>
      <c r="D20" s="479" t="s">
        <v>504</v>
      </c>
      <c r="E20" s="479"/>
      <c r="F20" s="479"/>
      <c r="G20" s="479"/>
      <c r="H20" s="479"/>
      <c r="I20" s="479"/>
      <c r="J20" s="479"/>
      <c r="K20" s="479"/>
      <c r="L20" s="479"/>
      <c r="M20" s="480"/>
      <c r="N20" s="478" t="s">
        <v>283</v>
      </c>
    </row>
    <row r="21" spans="1:14" ht="56.25">
      <c r="A21" s="478"/>
      <c r="B21" s="478"/>
      <c r="C21" s="478"/>
      <c r="D21" s="287" t="s">
        <v>572</v>
      </c>
      <c r="E21" s="288" t="s">
        <v>573</v>
      </c>
      <c r="F21" s="287" t="s">
        <v>574</v>
      </c>
      <c r="G21" s="287" t="s">
        <v>575</v>
      </c>
      <c r="H21" s="288" t="s">
        <v>576</v>
      </c>
      <c r="I21" s="288" t="s">
        <v>577</v>
      </c>
      <c r="J21" s="289" t="s">
        <v>578</v>
      </c>
      <c r="K21" s="288" t="s">
        <v>579</v>
      </c>
      <c r="L21" s="287" t="s">
        <v>580</v>
      </c>
      <c r="M21" s="287" t="s">
        <v>135</v>
      </c>
      <c r="N21" s="478"/>
    </row>
    <row r="22" spans="1:14" ht="18.75">
      <c r="A22" s="473" t="s">
        <v>567</v>
      </c>
      <c r="B22" s="293" t="s">
        <v>144</v>
      </c>
      <c r="C22" s="290" t="s">
        <v>562</v>
      </c>
      <c r="D22" s="351">
        <v>131000</v>
      </c>
      <c r="E22" s="351">
        <v>72500</v>
      </c>
      <c r="F22" s="351">
        <v>15000</v>
      </c>
      <c r="G22" s="351"/>
      <c r="H22" s="351">
        <v>15000</v>
      </c>
      <c r="I22" s="351"/>
      <c r="J22" s="351"/>
      <c r="K22" s="351"/>
      <c r="L22" s="351">
        <v>15000</v>
      </c>
      <c r="M22" s="351"/>
      <c r="N22" s="351">
        <f>SUM(D22:M22)</f>
        <v>248500</v>
      </c>
    </row>
    <row r="23" spans="1:14" ht="18.75">
      <c r="A23" s="474"/>
      <c r="B23" s="473" t="s">
        <v>583</v>
      </c>
      <c r="C23" s="290" t="s">
        <v>562</v>
      </c>
      <c r="D23" s="351"/>
      <c r="E23" s="351"/>
      <c r="F23" s="351">
        <v>61000</v>
      </c>
      <c r="G23" s="351"/>
      <c r="H23" s="351">
        <v>1972060.75</v>
      </c>
      <c r="I23" s="351"/>
      <c r="J23" s="351"/>
      <c r="K23" s="351"/>
      <c r="L23" s="351">
        <v>62000</v>
      </c>
      <c r="M23" s="351"/>
      <c r="N23" s="351">
        <f>SUM(D23:M23)</f>
        <v>2095060.75</v>
      </c>
    </row>
    <row r="24" spans="1:14" ht="56.25">
      <c r="A24" s="475"/>
      <c r="B24" s="475"/>
      <c r="C24" s="291" t="s">
        <v>566</v>
      </c>
      <c r="D24" s="351"/>
      <c r="E24" s="351"/>
      <c r="F24" s="351"/>
      <c r="G24" s="351"/>
      <c r="H24" s="351">
        <v>120000</v>
      </c>
      <c r="I24" s="351"/>
      <c r="J24" s="351"/>
      <c r="K24" s="351">
        <v>6949059.75</v>
      </c>
      <c r="L24" s="351"/>
      <c r="M24" s="351"/>
      <c r="N24" s="351">
        <f>SUM(D24:M24)</f>
        <v>7069059.75</v>
      </c>
    </row>
    <row r="25" spans="1:14" ht="18.75">
      <c r="A25" s="290" t="s">
        <v>568</v>
      </c>
      <c r="B25" s="290" t="s">
        <v>143</v>
      </c>
      <c r="C25" s="290" t="s">
        <v>562</v>
      </c>
      <c r="D25" s="351">
        <v>30000</v>
      </c>
      <c r="E25" s="351"/>
      <c r="F25" s="351">
        <v>1197000</v>
      </c>
      <c r="G25" s="351">
        <v>97500</v>
      </c>
      <c r="H25" s="351">
        <v>1288210.81</v>
      </c>
      <c r="I25" s="351">
        <v>40000</v>
      </c>
      <c r="J25" s="351">
        <v>85000</v>
      </c>
      <c r="K25" s="351"/>
      <c r="L25" s="351"/>
      <c r="M25" s="351"/>
      <c r="N25" s="351">
        <f>SUM(D25:M25)</f>
        <v>2737710.81</v>
      </c>
    </row>
    <row r="26" spans="1:14" ht="18.75">
      <c r="A26" s="290"/>
      <c r="B26" s="290"/>
      <c r="C26" s="290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</row>
    <row r="27" spans="1:14" ht="18.75">
      <c r="A27" s="476" t="s">
        <v>283</v>
      </c>
      <c r="B27" s="476"/>
      <c r="C27" s="476"/>
      <c r="D27" s="351">
        <f>SUM(D6:D17,D22:D26)</f>
        <v>9674119.35</v>
      </c>
      <c r="E27" s="351">
        <f aca="true" t="shared" si="1" ref="E27:N27">SUM(E6:E17,E22:E26)</f>
        <v>261234</v>
      </c>
      <c r="F27" s="351">
        <f t="shared" si="1"/>
        <v>7124804.93</v>
      </c>
      <c r="G27" s="351">
        <f t="shared" si="1"/>
        <v>632300</v>
      </c>
      <c r="H27" s="351">
        <f t="shared" si="1"/>
        <v>4606678.5600000005</v>
      </c>
      <c r="I27" s="351">
        <f t="shared" si="1"/>
        <v>81415</v>
      </c>
      <c r="J27" s="351">
        <f t="shared" si="1"/>
        <v>474679</v>
      </c>
      <c r="K27" s="351">
        <f t="shared" si="1"/>
        <v>6949059.75</v>
      </c>
      <c r="L27" s="351">
        <f t="shared" si="1"/>
        <v>838068</v>
      </c>
      <c r="M27" s="351">
        <f t="shared" si="1"/>
        <v>10537273</v>
      </c>
      <c r="N27" s="351">
        <f t="shared" si="1"/>
        <v>41179631.59</v>
      </c>
    </row>
  </sheetData>
  <sheetProtection/>
  <mergeCells count="24">
    <mergeCell ref="A1:N1"/>
    <mergeCell ref="A2:N2"/>
    <mergeCell ref="A3:N3"/>
    <mergeCell ref="N4:N5"/>
    <mergeCell ref="C4:C5"/>
    <mergeCell ref="D20:M20"/>
    <mergeCell ref="N20:N21"/>
    <mergeCell ref="D4:M4"/>
    <mergeCell ref="A6:A7"/>
    <mergeCell ref="B6:B7"/>
    <mergeCell ref="A8:A10"/>
    <mergeCell ref="B9:B10"/>
    <mergeCell ref="B11:B12"/>
    <mergeCell ref="B13:B14"/>
    <mergeCell ref="A4:A5"/>
    <mergeCell ref="B4:B5"/>
    <mergeCell ref="A22:A24"/>
    <mergeCell ref="B23:B24"/>
    <mergeCell ref="A27:C27"/>
    <mergeCell ref="B15:B16"/>
    <mergeCell ref="A11:A17"/>
    <mergeCell ref="A20:A21"/>
    <mergeCell ref="B20:B21"/>
    <mergeCell ref="C20:C21"/>
  </mergeCells>
  <printOptions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110" zoomScaleNormal="110" zoomScalePageLayoutView="0" workbookViewId="0" topLeftCell="A13">
      <selection activeCell="A1" sqref="A1:P3"/>
    </sheetView>
  </sheetViews>
  <sheetFormatPr defaultColWidth="9.140625" defaultRowHeight="15"/>
  <cols>
    <col min="1" max="1" width="2.8515625" style="1" customWidth="1"/>
    <col min="2" max="2" width="12.421875" style="1" customWidth="1"/>
    <col min="3" max="3" width="9.421875" style="1" customWidth="1"/>
    <col min="4" max="4" width="8.421875" style="1" customWidth="1"/>
    <col min="5" max="5" width="8.57421875" style="1" customWidth="1"/>
    <col min="6" max="6" width="8.7109375" style="1" customWidth="1"/>
    <col min="7" max="7" width="8.28125" style="1" customWidth="1"/>
    <col min="8" max="8" width="8.5742187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9.00390625" style="1" customWidth="1"/>
    <col min="13" max="13" width="8.28125" style="1" customWidth="1"/>
    <col min="14" max="14" width="7.421875" style="1" customWidth="1"/>
    <col min="15" max="15" width="7.57421875" style="1" customWidth="1"/>
    <col min="16" max="16" width="8.421875" style="1" customWidth="1"/>
    <col min="17" max="16384" width="9.00390625" style="1" customWidth="1"/>
  </cols>
  <sheetData>
    <row r="1" spans="1:16" ht="15" customHeight="1">
      <c r="A1" s="492" t="s">
        <v>584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</row>
    <row r="2" spans="1:16" ht="12.75" customHeight="1">
      <c r="A2" s="492" t="s">
        <v>488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</row>
    <row r="3" spans="1:16" ht="13.5" customHeight="1">
      <c r="A3" s="493" t="s">
        <v>585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</row>
    <row r="4" spans="1:16" ht="17.25">
      <c r="A4" s="496" t="s">
        <v>506</v>
      </c>
      <c r="B4" s="496"/>
      <c r="C4" s="496" t="s">
        <v>117</v>
      </c>
      <c r="D4" s="497" t="s">
        <v>586</v>
      </c>
      <c r="E4" s="498" t="s">
        <v>587</v>
      </c>
      <c r="F4" s="496" t="s">
        <v>283</v>
      </c>
      <c r="G4" s="494" t="s">
        <v>504</v>
      </c>
      <c r="H4" s="495"/>
      <c r="I4" s="495"/>
      <c r="J4" s="495"/>
      <c r="K4" s="495"/>
      <c r="L4" s="495"/>
      <c r="M4" s="495"/>
      <c r="N4" s="495"/>
      <c r="O4" s="495"/>
      <c r="P4" s="495"/>
    </row>
    <row r="5" spans="1:16" s="294" customFormat="1" ht="54.75" customHeight="1">
      <c r="A5" s="496"/>
      <c r="B5" s="496"/>
      <c r="C5" s="496"/>
      <c r="D5" s="497"/>
      <c r="E5" s="498"/>
      <c r="F5" s="496"/>
      <c r="G5" s="302" t="s">
        <v>588</v>
      </c>
      <c r="H5" s="303" t="s">
        <v>589</v>
      </c>
      <c r="I5" s="302" t="s">
        <v>574</v>
      </c>
      <c r="J5" s="302" t="s">
        <v>575</v>
      </c>
      <c r="K5" s="302" t="s">
        <v>576</v>
      </c>
      <c r="L5" s="303" t="s">
        <v>577</v>
      </c>
      <c r="M5" s="303" t="s">
        <v>590</v>
      </c>
      <c r="N5" s="303" t="s">
        <v>579</v>
      </c>
      <c r="O5" s="302" t="s">
        <v>580</v>
      </c>
      <c r="P5" s="302" t="s">
        <v>135</v>
      </c>
    </row>
    <row r="6" spans="1:16" ht="23.25" customHeight="1">
      <c r="A6" s="486" t="s">
        <v>133</v>
      </c>
      <c r="B6" s="296" t="s">
        <v>135</v>
      </c>
      <c r="C6" s="297">
        <v>1257080</v>
      </c>
      <c r="D6" s="297">
        <v>1175738</v>
      </c>
      <c r="E6" s="297">
        <v>9361535</v>
      </c>
      <c r="F6" s="297">
        <f>SUM(D6:E6)</f>
        <v>10537273</v>
      </c>
      <c r="G6" s="297"/>
      <c r="H6" s="297"/>
      <c r="I6" s="297"/>
      <c r="J6" s="297"/>
      <c r="K6" s="297"/>
      <c r="L6" s="297"/>
      <c r="M6" s="297"/>
      <c r="N6" s="297"/>
      <c r="O6" s="297"/>
      <c r="P6" s="297">
        <v>10537273</v>
      </c>
    </row>
    <row r="7" spans="1:16" ht="17.25">
      <c r="A7" s="486"/>
      <c r="B7" s="296" t="s">
        <v>591</v>
      </c>
      <c r="C7" s="297">
        <v>3089520</v>
      </c>
      <c r="D7" s="297">
        <v>3047760</v>
      </c>
      <c r="E7" s="297"/>
      <c r="F7" s="297">
        <f aca="true" t="shared" si="0" ref="F7:F16">SUM(D7:E7)</f>
        <v>3047760</v>
      </c>
      <c r="G7" s="297">
        <v>3047760</v>
      </c>
      <c r="H7" s="297"/>
      <c r="I7" s="297"/>
      <c r="J7" s="297"/>
      <c r="K7" s="297"/>
      <c r="L7" s="297"/>
      <c r="M7" s="297"/>
      <c r="N7" s="297"/>
      <c r="O7" s="297"/>
      <c r="P7" s="297"/>
    </row>
    <row r="8" spans="1:16" ht="17.25">
      <c r="A8" s="486"/>
      <c r="B8" s="296" t="s">
        <v>592</v>
      </c>
      <c r="C8" s="297">
        <v>6621120</v>
      </c>
      <c r="D8" s="297">
        <v>5996327</v>
      </c>
      <c r="E8" s="297">
        <v>2021829</v>
      </c>
      <c r="F8" s="297">
        <f t="shared" si="0"/>
        <v>8018156</v>
      </c>
      <c r="G8" s="297">
        <v>4560033</v>
      </c>
      <c r="H8" s="297"/>
      <c r="I8" s="297">
        <v>2408964</v>
      </c>
      <c r="J8" s="297"/>
      <c r="K8" s="297">
        <v>591430</v>
      </c>
      <c r="L8" s="297"/>
      <c r="M8" s="297"/>
      <c r="N8" s="297"/>
      <c r="O8" s="297">
        <v>457729</v>
      </c>
      <c r="P8" s="297"/>
    </row>
    <row r="9" spans="1:16" ht="17.25">
      <c r="A9" s="486"/>
      <c r="B9" s="296" t="s">
        <v>139</v>
      </c>
      <c r="C9" s="297">
        <v>1104400</v>
      </c>
      <c r="D9" s="297">
        <v>803502</v>
      </c>
      <c r="E9" s="297">
        <v>32873</v>
      </c>
      <c r="F9" s="297">
        <f t="shared" si="0"/>
        <v>836375</v>
      </c>
      <c r="G9" s="297">
        <v>487325</v>
      </c>
      <c r="H9" s="297"/>
      <c r="I9" s="297">
        <v>228820</v>
      </c>
      <c r="J9" s="297"/>
      <c r="K9" s="297">
        <v>66450</v>
      </c>
      <c r="L9" s="297"/>
      <c r="M9" s="297"/>
      <c r="N9" s="297"/>
      <c r="O9" s="297">
        <v>53780</v>
      </c>
      <c r="P9" s="297"/>
    </row>
    <row r="10" spans="1:16" ht="17.25">
      <c r="A10" s="486"/>
      <c r="B10" s="296" t="s">
        <v>140</v>
      </c>
      <c r="C10" s="297">
        <v>4805000</v>
      </c>
      <c r="D10" s="297">
        <v>3873685</v>
      </c>
      <c r="E10" s="297">
        <v>114450</v>
      </c>
      <c r="F10" s="297">
        <f t="shared" si="0"/>
        <v>3988135</v>
      </c>
      <c r="G10" s="297">
        <v>632312</v>
      </c>
      <c r="H10" s="297">
        <v>174534</v>
      </c>
      <c r="I10" s="297">
        <v>1731780</v>
      </c>
      <c r="J10" s="297">
        <v>525000</v>
      </c>
      <c r="K10" s="297">
        <v>311660</v>
      </c>
      <c r="L10" s="297">
        <v>41415</v>
      </c>
      <c r="M10" s="297">
        <v>349804</v>
      </c>
      <c r="N10" s="297"/>
      <c r="O10" s="297">
        <v>221630</v>
      </c>
      <c r="P10" s="297"/>
    </row>
    <row r="11" spans="1:16" ht="17.25">
      <c r="A11" s="486"/>
      <c r="B11" s="296" t="s">
        <v>141</v>
      </c>
      <c r="C11" s="297">
        <v>2322380</v>
      </c>
      <c r="D11" s="297">
        <v>1945953.64</v>
      </c>
      <c r="E11" s="297">
        <v>365500</v>
      </c>
      <c r="F11" s="297">
        <f t="shared" si="0"/>
        <v>2311453.6399999997</v>
      </c>
      <c r="G11" s="297">
        <v>521873</v>
      </c>
      <c r="H11" s="297">
        <v>14200</v>
      </c>
      <c r="I11" s="297">
        <v>1455909.64</v>
      </c>
      <c r="J11" s="297">
        <v>9800</v>
      </c>
      <c r="K11" s="297">
        <v>241867</v>
      </c>
      <c r="L11" s="297"/>
      <c r="M11" s="297">
        <v>39875</v>
      </c>
      <c r="N11" s="297"/>
      <c r="O11" s="297">
        <v>27929</v>
      </c>
      <c r="P11" s="297"/>
    </row>
    <row r="12" spans="1:16" ht="17.25">
      <c r="A12" s="486"/>
      <c r="B12" s="296" t="s">
        <v>142</v>
      </c>
      <c r="C12" s="297">
        <v>399000</v>
      </c>
      <c r="D12" s="297">
        <v>290147.64</v>
      </c>
      <c r="E12" s="297"/>
      <c r="F12" s="297">
        <f t="shared" si="0"/>
        <v>290147.64</v>
      </c>
      <c r="G12" s="297">
        <v>263816.35</v>
      </c>
      <c r="H12" s="297"/>
      <c r="I12" s="297">
        <v>26331.29</v>
      </c>
      <c r="J12" s="297"/>
      <c r="K12" s="297"/>
      <c r="L12" s="297"/>
      <c r="M12" s="297"/>
      <c r="N12" s="297"/>
      <c r="O12" s="297"/>
      <c r="P12" s="297"/>
    </row>
    <row r="13" spans="1:16" ht="17.25">
      <c r="A13" s="486"/>
      <c r="B13" s="296" t="s">
        <v>144</v>
      </c>
      <c r="C13" s="297">
        <v>352500</v>
      </c>
      <c r="D13" s="297">
        <v>248500</v>
      </c>
      <c r="E13" s="297"/>
      <c r="F13" s="297">
        <f t="shared" si="0"/>
        <v>248500</v>
      </c>
      <c r="G13" s="297">
        <v>131000</v>
      </c>
      <c r="H13" s="297">
        <v>72500</v>
      </c>
      <c r="I13" s="297">
        <v>15000</v>
      </c>
      <c r="J13" s="297"/>
      <c r="K13" s="297">
        <v>15000</v>
      </c>
      <c r="L13" s="297"/>
      <c r="M13" s="297"/>
      <c r="N13" s="297"/>
      <c r="O13" s="297">
        <v>15000</v>
      </c>
      <c r="P13" s="297"/>
    </row>
    <row r="14" spans="1:16" ht="17.25">
      <c r="A14" s="486"/>
      <c r="B14" s="296" t="s">
        <v>145</v>
      </c>
      <c r="C14" s="297">
        <v>2832000</v>
      </c>
      <c r="D14" s="297">
        <v>2215060.75</v>
      </c>
      <c r="E14" s="297">
        <v>6949059.75</v>
      </c>
      <c r="F14" s="297">
        <f t="shared" si="0"/>
        <v>9164120.5</v>
      </c>
      <c r="G14" s="297"/>
      <c r="H14" s="297"/>
      <c r="I14" s="297">
        <v>61000</v>
      </c>
      <c r="J14" s="297"/>
      <c r="K14" s="297">
        <v>2092060.75</v>
      </c>
      <c r="L14" s="297"/>
      <c r="M14" s="297"/>
      <c r="N14" s="297">
        <v>6949059.75</v>
      </c>
      <c r="O14" s="297">
        <v>62000</v>
      </c>
      <c r="P14" s="297"/>
    </row>
    <row r="15" spans="1:16" ht="17.25">
      <c r="A15" s="486"/>
      <c r="B15" s="296" t="s">
        <v>143</v>
      </c>
      <c r="C15" s="297">
        <v>2917000</v>
      </c>
      <c r="D15" s="297">
        <v>2737710.81</v>
      </c>
      <c r="E15" s="297"/>
      <c r="F15" s="297">
        <f t="shared" si="0"/>
        <v>2737710.81</v>
      </c>
      <c r="G15" s="297">
        <v>30000</v>
      </c>
      <c r="H15" s="297"/>
      <c r="I15" s="297">
        <v>1197000</v>
      </c>
      <c r="J15" s="297">
        <v>97500</v>
      </c>
      <c r="K15" s="297">
        <v>1288210.81</v>
      </c>
      <c r="L15" s="297">
        <v>40000</v>
      </c>
      <c r="M15" s="297">
        <v>85000</v>
      </c>
      <c r="N15" s="297"/>
      <c r="O15" s="297"/>
      <c r="P15" s="297"/>
    </row>
    <row r="16" spans="1:16" ht="17.25">
      <c r="A16" s="486"/>
      <c r="B16" s="296" t="s">
        <v>708</v>
      </c>
      <c r="C16" s="297"/>
      <c r="D16" s="297">
        <v>1043500</v>
      </c>
      <c r="E16" s="297"/>
      <c r="F16" s="297">
        <f t="shared" si="0"/>
        <v>1043500</v>
      </c>
      <c r="G16" s="297"/>
      <c r="H16" s="297"/>
      <c r="I16" s="297"/>
      <c r="J16" s="297"/>
      <c r="K16" s="297">
        <v>1043500</v>
      </c>
      <c r="L16" s="297"/>
      <c r="M16" s="297"/>
      <c r="N16" s="297"/>
      <c r="O16" s="297"/>
      <c r="P16" s="297"/>
    </row>
    <row r="17" spans="1:16" s="301" customFormat="1" ht="18" thickBot="1">
      <c r="A17" s="486"/>
      <c r="B17" s="300" t="s">
        <v>148</v>
      </c>
      <c r="C17" s="354">
        <f>SUM(C6:C16)</f>
        <v>25700000</v>
      </c>
      <c r="D17" s="354">
        <f aca="true" t="shared" si="1" ref="D17:P17">SUM(D6:D16)</f>
        <v>23377884.84</v>
      </c>
      <c r="E17" s="354">
        <f t="shared" si="1"/>
        <v>18845246.75</v>
      </c>
      <c r="F17" s="354">
        <f t="shared" si="1"/>
        <v>42223131.59</v>
      </c>
      <c r="G17" s="354">
        <f t="shared" si="1"/>
        <v>9674119.35</v>
      </c>
      <c r="H17" s="354">
        <f t="shared" si="1"/>
        <v>261234</v>
      </c>
      <c r="I17" s="354">
        <f t="shared" si="1"/>
        <v>7124804.93</v>
      </c>
      <c r="J17" s="354">
        <f t="shared" si="1"/>
        <v>632300</v>
      </c>
      <c r="K17" s="354">
        <f t="shared" si="1"/>
        <v>5650178.5600000005</v>
      </c>
      <c r="L17" s="354">
        <f t="shared" si="1"/>
        <v>81415</v>
      </c>
      <c r="M17" s="354">
        <f t="shared" si="1"/>
        <v>474679</v>
      </c>
      <c r="N17" s="354">
        <f t="shared" si="1"/>
        <v>6949059.75</v>
      </c>
      <c r="O17" s="354">
        <f t="shared" si="1"/>
        <v>838068</v>
      </c>
      <c r="P17" s="354">
        <f t="shared" si="1"/>
        <v>10537273</v>
      </c>
    </row>
    <row r="18" spans="1:16" s="301" customFormat="1" ht="18" thickTop="1">
      <c r="A18" s="353"/>
      <c r="B18" s="300" t="s">
        <v>506</v>
      </c>
      <c r="C18" s="357" t="s">
        <v>117</v>
      </c>
      <c r="D18" s="357" t="s">
        <v>709</v>
      </c>
      <c r="E18" s="357" t="s">
        <v>710</v>
      </c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</row>
    <row r="19" spans="1:16" ht="16.5" customHeight="1">
      <c r="A19" s="487" t="s">
        <v>116</v>
      </c>
      <c r="B19" s="296" t="s">
        <v>264</v>
      </c>
      <c r="C19" s="355">
        <v>112000</v>
      </c>
      <c r="D19" s="355">
        <v>127875.84</v>
      </c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</row>
    <row r="20" spans="1:16" ht="21.75" customHeight="1">
      <c r="A20" s="488"/>
      <c r="B20" s="299" t="s">
        <v>593</v>
      </c>
      <c r="C20" s="297">
        <v>48510</v>
      </c>
      <c r="D20" s="297">
        <v>122042.4</v>
      </c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</row>
    <row r="21" spans="1:16" ht="17.25">
      <c r="A21" s="488"/>
      <c r="B21" s="296" t="s">
        <v>124</v>
      </c>
      <c r="C21" s="297">
        <v>280000</v>
      </c>
      <c r="D21" s="297">
        <v>293357.03</v>
      </c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</row>
    <row r="22" spans="1:16" ht="17.25">
      <c r="A22" s="488"/>
      <c r="B22" s="296" t="s">
        <v>125</v>
      </c>
      <c r="C22" s="297">
        <v>230100</v>
      </c>
      <c r="D22" s="297">
        <v>357497</v>
      </c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</row>
    <row r="23" spans="1:16" ht="17.25">
      <c r="A23" s="488"/>
      <c r="B23" s="296" t="s">
        <v>126</v>
      </c>
      <c r="C23" s="297"/>
      <c r="D23" s="297">
        <v>200</v>
      </c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</row>
    <row r="24" spans="1:16" ht="17.25">
      <c r="A24" s="488"/>
      <c r="B24" s="296" t="s">
        <v>127</v>
      </c>
      <c r="C24" s="297">
        <v>15989390</v>
      </c>
      <c r="D24" s="297">
        <v>16844830.84</v>
      </c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</row>
    <row r="25" spans="1:16" ht="17.25">
      <c r="A25" s="488"/>
      <c r="B25" s="296" t="s">
        <v>594</v>
      </c>
      <c r="C25" s="297">
        <v>9040000</v>
      </c>
      <c r="D25" s="297">
        <v>8797286</v>
      </c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</row>
    <row r="26" spans="1:16" ht="17.25">
      <c r="A26" s="488"/>
      <c r="B26" s="296" t="s">
        <v>708</v>
      </c>
      <c r="C26" s="297"/>
      <c r="D26" s="297">
        <v>1058825</v>
      </c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</row>
    <row r="27" spans="1:16" ht="29.25" customHeight="1">
      <c r="A27" s="488"/>
      <c r="B27" s="298" t="s">
        <v>566</v>
      </c>
      <c r="C27" s="297"/>
      <c r="D27" s="297"/>
      <c r="E27" s="297">
        <v>18970373.75</v>
      </c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</row>
    <row r="28" spans="1:16" ht="18" thickBot="1">
      <c r="A28" s="488"/>
      <c r="B28" s="300" t="s">
        <v>132</v>
      </c>
      <c r="C28" s="356">
        <f>SUM(C19:C27)</f>
        <v>25700000</v>
      </c>
      <c r="D28" s="356">
        <f>SUM(D19:D27)</f>
        <v>27601914.11</v>
      </c>
      <c r="E28" s="354">
        <f>SUM(E19:E27)</f>
        <v>18970373.75</v>
      </c>
      <c r="F28" s="354">
        <f>SUM(D28:E28)</f>
        <v>46572287.86</v>
      </c>
      <c r="G28" s="354"/>
      <c r="H28" s="354"/>
      <c r="I28" s="354"/>
      <c r="J28" s="354"/>
      <c r="K28" s="354"/>
      <c r="L28" s="354"/>
      <c r="M28" s="354"/>
      <c r="N28" s="354"/>
      <c r="O28" s="354"/>
      <c r="P28" s="354"/>
    </row>
    <row r="29" spans="1:16" ht="18.75" thickBot="1" thickTop="1">
      <c r="A29" s="489" t="s">
        <v>595</v>
      </c>
      <c r="B29" s="490"/>
      <c r="C29" s="491"/>
      <c r="D29" s="358">
        <f>SUM(F28-F17)</f>
        <v>4349156.269999996</v>
      </c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</row>
    <row r="30" spans="3:16" ht="18" thickTop="1"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</row>
    <row r="31" spans="3:16" ht="17.25"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</row>
  </sheetData>
  <sheetProtection/>
  <mergeCells count="12">
    <mergeCell ref="A6:A17"/>
    <mergeCell ref="A19:A28"/>
    <mergeCell ref="A29:C29"/>
    <mergeCell ref="A1:P1"/>
    <mergeCell ref="A2:P2"/>
    <mergeCell ref="A3:P3"/>
    <mergeCell ref="G4:P4"/>
    <mergeCell ref="A4:B5"/>
    <mergeCell ref="C4:C5"/>
    <mergeCell ref="D4:D5"/>
    <mergeCell ref="E4:E5"/>
    <mergeCell ref="F4:F5"/>
  </mergeCells>
  <printOptions/>
  <pageMargins left="0" right="0" top="0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2" sqref="A2:P2"/>
    </sheetView>
  </sheetViews>
  <sheetFormatPr defaultColWidth="9.140625" defaultRowHeight="15"/>
  <cols>
    <col min="1" max="1" width="11.57421875" style="0" customWidth="1"/>
    <col min="2" max="2" width="8.8515625" style="0" customWidth="1"/>
    <col min="3" max="3" width="11.57421875" style="0" customWidth="1"/>
    <col min="4" max="4" width="7.57421875" style="0" customWidth="1"/>
    <col min="6" max="6" width="7.421875" style="0" customWidth="1"/>
    <col min="10" max="10" width="7.7109375" style="0" customWidth="1"/>
    <col min="11" max="11" width="7.57421875" style="0" customWidth="1"/>
    <col min="12" max="12" width="8.140625" style="0" customWidth="1"/>
    <col min="13" max="13" width="7.7109375" style="0" customWidth="1"/>
    <col min="14" max="14" width="8.421875" style="0" customWidth="1"/>
  </cols>
  <sheetData>
    <row r="1" spans="1:16" ht="17.25">
      <c r="A1" s="492" t="s">
        <v>712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</row>
    <row r="2" spans="1:16" ht="17.25">
      <c r="A2" s="492" t="s">
        <v>488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</row>
    <row r="3" spans="1:16" ht="17.25">
      <c r="A3" s="493" t="s">
        <v>585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</row>
    <row r="4" spans="1:14" ht="17.25" customHeight="1">
      <c r="A4" s="496"/>
      <c r="B4" s="496" t="s">
        <v>117</v>
      </c>
      <c r="C4" s="496" t="s">
        <v>283</v>
      </c>
      <c r="D4" s="361"/>
      <c r="E4" s="494" t="s">
        <v>504</v>
      </c>
      <c r="F4" s="495"/>
      <c r="G4" s="495"/>
      <c r="H4" s="495"/>
      <c r="I4" s="495"/>
      <c r="J4" s="495"/>
      <c r="K4" s="495"/>
      <c r="L4" s="495"/>
      <c r="M4" s="495"/>
      <c r="N4" s="495"/>
    </row>
    <row r="5" spans="1:14" ht="69">
      <c r="A5" s="496"/>
      <c r="B5" s="496"/>
      <c r="C5" s="496"/>
      <c r="D5" s="365" t="s">
        <v>711</v>
      </c>
      <c r="E5" s="359" t="s">
        <v>588</v>
      </c>
      <c r="F5" s="360" t="s">
        <v>589</v>
      </c>
      <c r="G5" s="359" t="s">
        <v>574</v>
      </c>
      <c r="H5" s="359" t="s">
        <v>575</v>
      </c>
      <c r="I5" s="359" t="s">
        <v>576</v>
      </c>
      <c r="J5" s="360" t="s">
        <v>577</v>
      </c>
      <c r="K5" s="360" t="s">
        <v>590</v>
      </c>
      <c r="L5" s="360" t="s">
        <v>579</v>
      </c>
      <c r="M5" s="359" t="s">
        <v>580</v>
      </c>
      <c r="N5" s="359" t="s">
        <v>135</v>
      </c>
    </row>
    <row r="6" spans="1:14" ht="17.25" customHeight="1">
      <c r="A6" s="296" t="s">
        <v>135</v>
      </c>
      <c r="B6" s="297">
        <v>1257080</v>
      </c>
      <c r="C6" s="297">
        <f>SUM(E6:N6)</f>
        <v>10537273</v>
      </c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>
        <v>10537273</v>
      </c>
    </row>
    <row r="7" spans="1:14" ht="17.25">
      <c r="A7" s="296" t="s">
        <v>591</v>
      </c>
      <c r="B7" s="297">
        <v>3089520</v>
      </c>
      <c r="C7" s="297">
        <f aca="true" t="shared" si="0" ref="C7:C16">SUM(E7:N7)</f>
        <v>3047760</v>
      </c>
      <c r="D7" s="297"/>
      <c r="E7" s="297">
        <v>3047760</v>
      </c>
      <c r="F7" s="297"/>
      <c r="G7" s="297"/>
      <c r="H7" s="297"/>
      <c r="I7" s="297"/>
      <c r="J7" s="297"/>
      <c r="K7" s="297"/>
      <c r="L7" s="297"/>
      <c r="M7" s="297"/>
      <c r="N7" s="297"/>
    </row>
    <row r="8" spans="1:14" ht="17.25">
      <c r="A8" s="296" t="s">
        <v>592</v>
      </c>
      <c r="B8" s="297">
        <v>6621120</v>
      </c>
      <c r="C8" s="297">
        <f t="shared" si="0"/>
        <v>8018156</v>
      </c>
      <c r="D8" s="297"/>
      <c r="E8" s="297">
        <v>4560033</v>
      </c>
      <c r="F8" s="297"/>
      <c r="G8" s="297">
        <v>2408964</v>
      </c>
      <c r="H8" s="297"/>
      <c r="I8" s="297">
        <v>591430</v>
      </c>
      <c r="J8" s="297"/>
      <c r="K8" s="297"/>
      <c r="L8" s="297"/>
      <c r="M8" s="297">
        <v>457729</v>
      </c>
      <c r="N8" s="297"/>
    </row>
    <row r="9" spans="1:14" ht="17.25">
      <c r="A9" s="296" t="s">
        <v>139</v>
      </c>
      <c r="B9" s="297">
        <v>1104400</v>
      </c>
      <c r="C9" s="297">
        <f t="shared" si="0"/>
        <v>836375</v>
      </c>
      <c r="D9" s="297"/>
      <c r="E9" s="297">
        <v>487325</v>
      </c>
      <c r="F9" s="297"/>
      <c r="G9" s="297">
        <v>228820</v>
      </c>
      <c r="H9" s="297"/>
      <c r="I9" s="297">
        <v>66450</v>
      </c>
      <c r="J9" s="297"/>
      <c r="K9" s="297"/>
      <c r="L9" s="297"/>
      <c r="M9" s="297">
        <v>53780</v>
      </c>
      <c r="N9" s="297"/>
    </row>
    <row r="10" spans="1:14" ht="17.25">
      <c r="A10" s="296" t="s">
        <v>140</v>
      </c>
      <c r="B10" s="297">
        <v>4805000</v>
      </c>
      <c r="C10" s="297">
        <f t="shared" si="0"/>
        <v>3988135</v>
      </c>
      <c r="D10" s="297"/>
      <c r="E10" s="297">
        <v>632312</v>
      </c>
      <c r="F10" s="297">
        <v>174534</v>
      </c>
      <c r="G10" s="297">
        <v>1731780</v>
      </c>
      <c r="H10" s="297">
        <v>525000</v>
      </c>
      <c r="I10" s="297">
        <v>311660</v>
      </c>
      <c r="J10" s="297">
        <v>41415</v>
      </c>
      <c r="K10" s="297">
        <v>349804</v>
      </c>
      <c r="L10" s="297"/>
      <c r="M10" s="297">
        <v>221630</v>
      </c>
      <c r="N10" s="297"/>
    </row>
    <row r="11" spans="1:14" ht="17.25">
      <c r="A11" s="296" t="s">
        <v>141</v>
      </c>
      <c r="B11" s="297">
        <v>2322380</v>
      </c>
      <c r="C11" s="297">
        <f t="shared" si="0"/>
        <v>2311453.6399999997</v>
      </c>
      <c r="D11" s="297"/>
      <c r="E11" s="297">
        <v>521873</v>
      </c>
      <c r="F11" s="297">
        <v>14200</v>
      </c>
      <c r="G11" s="297">
        <v>1455909.64</v>
      </c>
      <c r="H11" s="297">
        <v>9800</v>
      </c>
      <c r="I11" s="297">
        <v>241867</v>
      </c>
      <c r="J11" s="297"/>
      <c r="K11" s="297">
        <v>39875</v>
      </c>
      <c r="L11" s="297"/>
      <c r="M11" s="297">
        <v>27929</v>
      </c>
      <c r="N11" s="297"/>
    </row>
    <row r="12" spans="1:14" ht="17.25">
      <c r="A12" s="296" t="s">
        <v>142</v>
      </c>
      <c r="B12" s="297">
        <v>399000</v>
      </c>
      <c r="C12" s="297">
        <f t="shared" si="0"/>
        <v>290147.63999999996</v>
      </c>
      <c r="D12" s="297"/>
      <c r="E12" s="297">
        <v>263816.35</v>
      </c>
      <c r="F12" s="297"/>
      <c r="G12" s="297">
        <v>26331.29</v>
      </c>
      <c r="H12" s="297"/>
      <c r="I12" s="297"/>
      <c r="J12" s="297"/>
      <c r="K12" s="297"/>
      <c r="L12" s="297"/>
      <c r="M12" s="297"/>
      <c r="N12" s="297"/>
    </row>
    <row r="13" spans="1:14" ht="17.25">
      <c r="A13" s="296" t="s">
        <v>144</v>
      </c>
      <c r="B13" s="297">
        <v>352500</v>
      </c>
      <c r="C13" s="297">
        <f t="shared" si="0"/>
        <v>248500</v>
      </c>
      <c r="D13" s="297"/>
      <c r="E13" s="297">
        <v>131000</v>
      </c>
      <c r="F13" s="297">
        <v>72500</v>
      </c>
      <c r="G13" s="297">
        <v>15000</v>
      </c>
      <c r="H13" s="297"/>
      <c r="I13" s="297">
        <v>15000</v>
      </c>
      <c r="J13" s="297"/>
      <c r="K13" s="297"/>
      <c r="L13" s="297"/>
      <c r="M13" s="297">
        <v>15000</v>
      </c>
      <c r="N13" s="297"/>
    </row>
    <row r="14" spans="1:14" ht="17.25">
      <c r="A14" s="296" t="s">
        <v>145</v>
      </c>
      <c r="B14" s="297">
        <v>2832000</v>
      </c>
      <c r="C14" s="297">
        <f t="shared" si="0"/>
        <v>9164120.5</v>
      </c>
      <c r="D14" s="297">
        <v>118000</v>
      </c>
      <c r="E14" s="297"/>
      <c r="F14" s="297"/>
      <c r="G14" s="297">
        <v>61000</v>
      </c>
      <c r="H14" s="297"/>
      <c r="I14" s="297">
        <v>2092060.75</v>
      </c>
      <c r="J14" s="297"/>
      <c r="K14" s="297"/>
      <c r="L14" s="297">
        <v>6949059.75</v>
      </c>
      <c r="M14" s="297">
        <v>62000</v>
      </c>
      <c r="N14" s="297"/>
    </row>
    <row r="15" spans="1:14" ht="17.25">
      <c r="A15" s="296" t="s">
        <v>143</v>
      </c>
      <c r="B15" s="297">
        <v>2917000</v>
      </c>
      <c r="C15" s="297">
        <f t="shared" si="0"/>
        <v>2737710.81</v>
      </c>
      <c r="D15" s="297"/>
      <c r="E15" s="297">
        <v>30000</v>
      </c>
      <c r="F15" s="297"/>
      <c r="G15" s="297">
        <v>1197000</v>
      </c>
      <c r="H15" s="297">
        <v>97500</v>
      </c>
      <c r="I15" s="297">
        <v>1288210.81</v>
      </c>
      <c r="J15" s="297">
        <v>40000</v>
      </c>
      <c r="K15" s="297">
        <v>85000</v>
      </c>
      <c r="L15" s="297"/>
      <c r="M15" s="297"/>
      <c r="N15" s="297"/>
    </row>
    <row r="16" spans="1:14" ht="17.25">
      <c r="A16" s="296" t="s">
        <v>708</v>
      </c>
      <c r="B16" s="297"/>
      <c r="C16" s="297">
        <f t="shared" si="0"/>
        <v>1043500</v>
      </c>
      <c r="D16" s="297"/>
      <c r="E16" s="297"/>
      <c r="F16" s="297"/>
      <c r="G16" s="297"/>
      <c r="H16" s="297"/>
      <c r="I16" s="297">
        <v>1043500</v>
      </c>
      <c r="J16" s="297"/>
      <c r="K16" s="297"/>
      <c r="L16" s="297"/>
      <c r="M16" s="297"/>
      <c r="N16" s="297"/>
    </row>
    <row r="17" spans="1:14" ht="18" thickBot="1">
      <c r="A17" s="300" t="s">
        <v>148</v>
      </c>
      <c r="B17" s="354">
        <f>SUM(B6:B16)</f>
        <v>25700000</v>
      </c>
      <c r="C17" s="297">
        <f>SUM(D17:N17)</f>
        <v>42341131.59</v>
      </c>
      <c r="D17" s="362">
        <v>118000</v>
      </c>
      <c r="E17" s="354">
        <f aca="true" t="shared" si="1" ref="E17:N17">SUM(E6:E16)</f>
        <v>9674119.35</v>
      </c>
      <c r="F17" s="354">
        <f t="shared" si="1"/>
        <v>261234</v>
      </c>
      <c r="G17" s="354">
        <f t="shared" si="1"/>
        <v>7124804.93</v>
      </c>
      <c r="H17" s="354">
        <f t="shared" si="1"/>
        <v>632300</v>
      </c>
      <c r="I17" s="354">
        <f t="shared" si="1"/>
        <v>5650178.5600000005</v>
      </c>
      <c r="J17" s="354">
        <f t="shared" si="1"/>
        <v>81415</v>
      </c>
      <c r="K17" s="354">
        <f t="shared" si="1"/>
        <v>474679</v>
      </c>
      <c r="L17" s="354">
        <f t="shared" si="1"/>
        <v>6949059.75</v>
      </c>
      <c r="M17" s="354">
        <f t="shared" si="1"/>
        <v>838068</v>
      </c>
      <c r="N17" s="354">
        <f t="shared" si="1"/>
        <v>10537273</v>
      </c>
    </row>
    <row r="18" spans="1:14" ht="18" thickTop="1">
      <c r="A18" s="300" t="s">
        <v>506</v>
      </c>
      <c r="B18" s="357" t="s">
        <v>117</v>
      </c>
      <c r="C18" s="357" t="s">
        <v>709</v>
      </c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7"/>
    </row>
    <row r="19" spans="1:14" ht="17.25" customHeight="1">
      <c r="A19" s="296" t="s">
        <v>264</v>
      </c>
      <c r="B19" s="355">
        <v>112000</v>
      </c>
      <c r="C19" s="355">
        <v>127875.84</v>
      </c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</row>
    <row r="20" spans="1:14" ht="34.5">
      <c r="A20" s="299" t="s">
        <v>593</v>
      </c>
      <c r="B20" s="297">
        <v>48510</v>
      </c>
      <c r="C20" s="297">
        <v>122042.4</v>
      </c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</row>
    <row r="21" spans="1:14" ht="17.25">
      <c r="A21" s="296" t="s">
        <v>124</v>
      </c>
      <c r="B21" s="297">
        <v>280000</v>
      </c>
      <c r="C21" s="297">
        <v>293357.03</v>
      </c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</row>
    <row r="22" spans="1:14" ht="17.25">
      <c r="A22" s="296" t="s">
        <v>125</v>
      </c>
      <c r="B22" s="297">
        <v>230100</v>
      </c>
      <c r="C22" s="297">
        <v>357497</v>
      </c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</row>
    <row r="23" spans="1:14" ht="17.25">
      <c r="A23" s="296" t="s">
        <v>126</v>
      </c>
      <c r="B23" s="297"/>
      <c r="C23" s="297">
        <v>200</v>
      </c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</row>
    <row r="24" spans="1:14" ht="17.25">
      <c r="A24" s="296" t="s">
        <v>127</v>
      </c>
      <c r="B24" s="297">
        <v>15989390</v>
      </c>
      <c r="C24" s="297">
        <v>16844830.84</v>
      </c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</row>
    <row r="25" spans="1:14" ht="17.25">
      <c r="A25" s="296" t="s">
        <v>594</v>
      </c>
      <c r="B25" s="297">
        <v>9040000</v>
      </c>
      <c r="C25" s="297">
        <v>8797286</v>
      </c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</row>
    <row r="26" spans="1:14" ht="17.25">
      <c r="A26" s="296" t="s">
        <v>708</v>
      </c>
      <c r="B26" s="297"/>
      <c r="C26" s="297">
        <v>1058825</v>
      </c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</row>
    <row r="27" spans="1:14" ht="51.75">
      <c r="A27" s="298" t="s">
        <v>566</v>
      </c>
      <c r="B27" s="297"/>
      <c r="C27" s="297">
        <v>18970373.75</v>
      </c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</row>
    <row r="28" spans="1:14" ht="18" thickBot="1">
      <c r="A28" s="300" t="s">
        <v>132</v>
      </c>
      <c r="B28" s="356">
        <f>SUM(B19:B27)</f>
        <v>25700000</v>
      </c>
      <c r="C28" s="356">
        <f>SUM(C19:C27)</f>
        <v>46572287.86</v>
      </c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</row>
    <row r="29" spans="1:3" ht="18" thickTop="1">
      <c r="A29" s="363" t="s">
        <v>595</v>
      </c>
      <c r="B29" s="364"/>
      <c r="C29" s="366">
        <f>SUM(C28-C17)</f>
        <v>4231156.269999996</v>
      </c>
    </row>
  </sheetData>
  <sheetProtection/>
  <mergeCells count="7">
    <mergeCell ref="A4:A5"/>
    <mergeCell ref="B4:B5"/>
    <mergeCell ref="C4:C5"/>
    <mergeCell ref="E4:N4"/>
    <mergeCell ref="A1:P1"/>
    <mergeCell ref="A2:P2"/>
    <mergeCell ref="A3: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33"/>
  <sheetViews>
    <sheetView zoomScalePageLayoutView="0" workbookViewId="0" topLeftCell="A61">
      <selection activeCell="B55" sqref="B55"/>
    </sheetView>
  </sheetViews>
  <sheetFormatPr defaultColWidth="9.140625" defaultRowHeight="15"/>
  <cols>
    <col min="1" max="1" width="13.7109375" style="387" customWidth="1"/>
    <col min="2" max="2" width="12.28125" style="0" customWidth="1"/>
    <col min="3" max="3" width="12.00390625" style="0" customWidth="1"/>
    <col min="4" max="4" width="10.421875" style="0" customWidth="1"/>
    <col min="5" max="5" width="30.421875" style="0" customWidth="1"/>
    <col min="7" max="7" width="14.57421875" style="0" customWidth="1"/>
    <col min="8" max="8" width="9.00390625" style="0" customWidth="1"/>
    <col min="9" max="9" width="26.421875" style="0" customWidth="1"/>
  </cols>
  <sheetData>
    <row r="1" spans="1:9" ht="24">
      <c r="A1" s="504" t="s">
        <v>776</v>
      </c>
      <c r="B1" s="504"/>
      <c r="C1" s="504"/>
      <c r="D1" s="504"/>
      <c r="E1" s="504"/>
      <c r="F1" s="504"/>
      <c r="G1" s="504"/>
      <c r="H1" s="504"/>
      <c r="I1" s="504"/>
    </row>
    <row r="2" spans="1:9" ht="24">
      <c r="A2" s="504" t="s">
        <v>777</v>
      </c>
      <c r="B2" s="504"/>
      <c r="C2" s="504"/>
      <c r="D2" s="504"/>
      <c r="E2" s="504"/>
      <c r="F2" s="504"/>
      <c r="G2" s="504"/>
      <c r="H2" s="504"/>
      <c r="I2" s="504"/>
    </row>
    <row r="3" spans="1:9" ht="24">
      <c r="A3" s="504" t="s">
        <v>778</v>
      </c>
      <c r="B3" s="504"/>
      <c r="C3" s="504"/>
      <c r="D3" s="504"/>
      <c r="E3" s="504"/>
      <c r="F3" s="504"/>
      <c r="G3" s="504"/>
      <c r="H3" s="504"/>
      <c r="I3" s="504"/>
    </row>
    <row r="4" spans="1:9" ht="24">
      <c r="A4" s="253" t="s">
        <v>730</v>
      </c>
      <c r="B4" s="56"/>
      <c r="C4" s="56"/>
      <c r="D4" s="56"/>
      <c r="E4" s="56"/>
      <c r="F4" s="56"/>
      <c r="G4" s="56"/>
      <c r="H4" s="56"/>
      <c r="I4" s="56"/>
    </row>
    <row r="5" spans="1:9" ht="24">
      <c r="A5" s="253"/>
      <c r="B5" s="56" t="s">
        <v>731</v>
      </c>
      <c r="C5" s="56"/>
      <c r="D5" s="56"/>
      <c r="E5" s="56"/>
      <c r="F5" s="56"/>
      <c r="G5" s="56"/>
      <c r="H5" s="56"/>
      <c r="I5" s="323"/>
    </row>
    <row r="6" spans="1:9" ht="24">
      <c r="A6" s="253"/>
      <c r="B6" s="56" t="s">
        <v>815</v>
      </c>
      <c r="C6" s="56"/>
      <c r="D6" s="56"/>
      <c r="E6" s="56"/>
      <c r="F6" s="56"/>
      <c r="G6" s="56"/>
      <c r="H6" s="56"/>
      <c r="I6" s="324"/>
    </row>
    <row r="7" spans="1:9" ht="24">
      <c r="A7" s="502" t="s">
        <v>803</v>
      </c>
      <c r="B7" s="503"/>
      <c r="C7" s="503"/>
      <c r="D7" s="503"/>
      <c r="E7" s="503"/>
      <c r="F7" s="56"/>
      <c r="G7" s="251"/>
      <c r="H7" s="56"/>
      <c r="I7" s="325"/>
    </row>
    <row r="8" spans="1:9" ht="24">
      <c r="A8" s="56" t="s">
        <v>732</v>
      </c>
      <c r="B8" s="56"/>
      <c r="C8" s="56"/>
      <c r="D8" s="56"/>
      <c r="E8" s="56"/>
      <c r="F8" s="56"/>
      <c r="G8" s="251"/>
      <c r="H8" s="56"/>
      <c r="I8" s="325"/>
    </row>
    <row r="9" spans="1:9" ht="24">
      <c r="A9" s="56" t="s">
        <v>733</v>
      </c>
      <c r="B9" s="56"/>
      <c r="C9" s="56"/>
      <c r="D9" s="56"/>
      <c r="E9" s="56"/>
      <c r="F9" s="56"/>
      <c r="G9" s="377"/>
      <c r="H9" s="56"/>
      <c r="I9" s="378"/>
    </row>
    <row r="10" spans="1:9" ht="24">
      <c r="A10" s="380"/>
      <c r="B10" s="56" t="s">
        <v>734</v>
      </c>
      <c r="C10" s="56"/>
      <c r="D10" s="56"/>
      <c r="E10" s="56"/>
      <c r="F10" s="58"/>
      <c r="G10" s="377"/>
      <c r="H10" s="58"/>
      <c r="I10" s="379"/>
    </row>
    <row r="11" spans="1:9" ht="24">
      <c r="A11" s="253"/>
      <c r="B11" s="56" t="s">
        <v>735</v>
      </c>
      <c r="C11" s="56"/>
      <c r="D11" s="56"/>
      <c r="E11" s="56"/>
      <c r="F11" s="58"/>
      <c r="G11" s="377"/>
      <c r="H11" s="58"/>
      <c r="I11" s="378"/>
    </row>
    <row r="12" spans="1:9" ht="24">
      <c r="A12" s="56"/>
      <c r="B12" s="56" t="s">
        <v>736</v>
      </c>
      <c r="C12" s="56"/>
      <c r="D12" s="56"/>
      <c r="E12" s="56"/>
      <c r="F12" s="58"/>
      <c r="G12" s="58"/>
      <c r="H12" s="58"/>
      <c r="I12" s="378"/>
    </row>
    <row r="13" spans="1:9" ht="24">
      <c r="A13" s="56"/>
      <c r="B13" s="56" t="s">
        <v>804</v>
      </c>
      <c r="C13" s="56"/>
      <c r="D13" s="56"/>
      <c r="E13" s="56"/>
      <c r="F13" s="58"/>
      <c r="G13" s="58"/>
      <c r="H13" s="58"/>
      <c r="I13" s="328"/>
    </row>
    <row r="14" spans="1:9" ht="24">
      <c r="A14" s="56"/>
      <c r="B14" s="56" t="s">
        <v>805</v>
      </c>
      <c r="C14" s="56"/>
      <c r="D14" s="56"/>
      <c r="E14" s="56"/>
      <c r="F14" s="56"/>
      <c r="G14" s="56"/>
      <c r="H14" s="56"/>
      <c r="I14" s="323"/>
    </row>
    <row r="15" spans="1:9" ht="24">
      <c r="A15" s="60"/>
      <c r="B15" s="56" t="s">
        <v>806</v>
      </c>
      <c r="C15" s="56"/>
      <c r="D15" s="56"/>
      <c r="E15" s="56"/>
      <c r="F15" s="56"/>
      <c r="G15" s="325"/>
      <c r="H15" s="323"/>
      <c r="I15" s="325"/>
    </row>
    <row r="16" spans="1:9" ht="24">
      <c r="A16" s="60"/>
      <c r="B16" s="56" t="s">
        <v>807</v>
      </c>
      <c r="C16" s="56"/>
      <c r="D16" s="56"/>
      <c r="E16" s="56"/>
      <c r="F16" s="56"/>
      <c r="G16" s="325"/>
      <c r="H16" s="323"/>
      <c r="I16" s="325"/>
    </row>
    <row r="17" spans="1:9" ht="24">
      <c r="A17" s="502" t="s">
        <v>808</v>
      </c>
      <c r="B17" s="503"/>
      <c r="C17" s="503"/>
      <c r="D17" s="503"/>
      <c r="E17" s="503"/>
      <c r="F17" s="56"/>
      <c r="G17" s="379"/>
      <c r="H17" s="329"/>
      <c r="I17" s="379"/>
    </row>
    <row r="18" spans="1:9" ht="24">
      <c r="A18" s="502" t="s">
        <v>737</v>
      </c>
      <c r="B18" s="503"/>
      <c r="C18" s="503"/>
      <c r="D18" s="503"/>
      <c r="E18" s="503"/>
      <c r="F18" s="503"/>
      <c r="G18" s="503"/>
      <c r="H18" s="503"/>
      <c r="I18" s="382"/>
    </row>
    <row r="19" spans="1:9" ht="24">
      <c r="A19" s="502" t="s">
        <v>738</v>
      </c>
      <c r="B19" s="503"/>
      <c r="C19" s="503"/>
      <c r="D19" s="503"/>
      <c r="E19" s="503"/>
      <c r="F19" s="503"/>
      <c r="G19" s="503"/>
      <c r="H19" s="503"/>
      <c r="I19" s="329"/>
    </row>
    <row r="20" spans="1:9" ht="24">
      <c r="A20" s="388" t="s">
        <v>739</v>
      </c>
      <c r="B20" s="388" t="s">
        <v>740</v>
      </c>
      <c r="C20" s="388" t="s">
        <v>741</v>
      </c>
      <c r="D20" s="397" t="s">
        <v>742</v>
      </c>
      <c r="E20" s="58"/>
      <c r="F20" s="56"/>
      <c r="G20" s="56"/>
      <c r="H20" s="56"/>
      <c r="I20" s="328"/>
    </row>
    <row r="21" spans="1:9" ht="24">
      <c r="A21" s="388">
        <v>1</v>
      </c>
      <c r="B21" s="383" t="s">
        <v>743</v>
      </c>
      <c r="C21" s="384">
        <v>2010</v>
      </c>
      <c r="D21" s="383">
        <v>6</v>
      </c>
      <c r="E21" s="58"/>
      <c r="F21" s="56"/>
      <c r="G21" s="56"/>
      <c r="H21" s="56"/>
      <c r="I21" s="58"/>
    </row>
    <row r="22" spans="1:9" ht="24">
      <c r="A22" s="388">
        <v>2</v>
      </c>
      <c r="B22" s="383" t="s">
        <v>744</v>
      </c>
      <c r="C22" s="384">
        <v>2212</v>
      </c>
      <c r="D22" s="383">
        <v>5</v>
      </c>
      <c r="E22" s="58"/>
      <c r="F22" s="56"/>
      <c r="G22" s="56"/>
      <c r="H22" s="56"/>
      <c r="I22" s="56"/>
    </row>
    <row r="23" spans="1:9" ht="24">
      <c r="A23" s="388">
        <v>3</v>
      </c>
      <c r="B23" s="383" t="s">
        <v>745</v>
      </c>
      <c r="C23" s="384">
        <v>2243</v>
      </c>
      <c r="D23" s="383">
        <v>3</v>
      </c>
      <c r="E23" s="58"/>
      <c r="F23" s="56"/>
      <c r="G23" s="56"/>
      <c r="H23" s="56"/>
      <c r="I23" s="56"/>
    </row>
    <row r="24" spans="1:9" ht="24">
      <c r="A24" s="388">
        <v>4</v>
      </c>
      <c r="B24" s="383" t="s">
        <v>746</v>
      </c>
      <c r="C24" s="384">
        <v>2927</v>
      </c>
      <c r="D24" s="383">
        <v>1</v>
      </c>
      <c r="E24" s="58"/>
      <c r="F24" s="56"/>
      <c r="G24" s="56"/>
      <c r="H24" s="56"/>
      <c r="I24" s="56"/>
    </row>
    <row r="25" spans="1:9" ht="24">
      <c r="A25" s="388">
        <v>5</v>
      </c>
      <c r="B25" s="383" t="s">
        <v>747</v>
      </c>
      <c r="C25" s="384">
        <v>1865</v>
      </c>
      <c r="D25" s="383">
        <v>8</v>
      </c>
      <c r="E25" s="58"/>
      <c r="F25" s="56"/>
      <c r="G25" s="56"/>
      <c r="H25" s="56"/>
      <c r="I25" s="56"/>
    </row>
    <row r="26" spans="1:9" ht="24">
      <c r="A26" s="388">
        <v>6</v>
      </c>
      <c r="B26" s="383" t="s">
        <v>748</v>
      </c>
      <c r="C26" s="384">
        <v>1605</v>
      </c>
      <c r="D26" s="383">
        <v>10</v>
      </c>
      <c r="E26" s="58"/>
      <c r="F26" s="56"/>
      <c r="G26" s="56"/>
      <c r="H26" s="56"/>
      <c r="I26" s="56"/>
    </row>
    <row r="27" spans="1:9" ht="24">
      <c r="A27" s="388">
        <v>7</v>
      </c>
      <c r="B27" s="383" t="s">
        <v>749</v>
      </c>
      <c r="C27" s="384">
        <v>1829</v>
      </c>
      <c r="D27" s="383">
        <v>9</v>
      </c>
      <c r="E27" s="58"/>
      <c r="F27" s="56"/>
      <c r="G27" s="56"/>
      <c r="H27" s="56"/>
      <c r="I27" s="56"/>
    </row>
    <row r="28" spans="1:5" ht="24">
      <c r="A28" s="388">
        <v>8</v>
      </c>
      <c r="B28" s="383" t="s">
        <v>750</v>
      </c>
      <c r="C28" s="384">
        <v>2224</v>
      </c>
      <c r="D28" s="383">
        <v>4</v>
      </c>
      <c r="E28" s="386"/>
    </row>
    <row r="29" spans="1:5" ht="24">
      <c r="A29" s="388">
        <v>9</v>
      </c>
      <c r="B29" s="383" t="s">
        <v>751</v>
      </c>
      <c r="C29" s="384">
        <v>2446</v>
      </c>
      <c r="D29" s="383">
        <v>2</v>
      </c>
      <c r="E29" s="386"/>
    </row>
    <row r="30" spans="1:5" ht="24">
      <c r="A30" s="388">
        <v>10</v>
      </c>
      <c r="B30" s="383" t="s">
        <v>752</v>
      </c>
      <c r="C30" s="384">
        <v>1411</v>
      </c>
      <c r="D30" s="383">
        <v>11</v>
      </c>
      <c r="E30" s="386"/>
    </row>
    <row r="31" spans="1:5" ht="24">
      <c r="A31" s="388" t="s">
        <v>739</v>
      </c>
      <c r="B31" s="388" t="s">
        <v>740</v>
      </c>
      <c r="C31" s="388" t="s">
        <v>741</v>
      </c>
      <c r="D31" s="396" t="s">
        <v>742</v>
      </c>
      <c r="E31" s="58"/>
    </row>
    <row r="32" spans="1:5" ht="24">
      <c r="A32" s="388">
        <v>11</v>
      </c>
      <c r="B32" s="383" t="s">
        <v>753</v>
      </c>
      <c r="C32" s="384">
        <v>978</v>
      </c>
      <c r="D32" s="383">
        <v>13</v>
      </c>
      <c r="E32" s="386"/>
    </row>
    <row r="33" spans="1:5" ht="24">
      <c r="A33" s="388">
        <v>12</v>
      </c>
      <c r="B33" s="383" t="s">
        <v>754</v>
      </c>
      <c r="C33" s="384">
        <v>1120</v>
      </c>
      <c r="D33" s="383">
        <v>12</v>
      </c>
      <c r="E33" s="370"/>
    </row>
    <row r="34" spans="1:5" ht="24">
      <c r="A34" s="388">
        <v>13</v>
      </c>
      <c r="B34" s="383" t="s">
        <v>755</v>
      </c>
      <c r="C34" s="384">
        <v>1992</v>
      </c>
      <c r="D34" s="383">
        <v>7</v>
      </c>
      <c r="E34" s="386"/>
    </row>
    <row r="35" spans="1:5" ht="24">
      <c r="A35" s="234" t="s">
        <v>756</v>
      </c>
      <c r="B35" s="234"/>
      <c r="C35" s="234"/>
      <c r="D35" s="234"/>
      <c r="E35" s="234"/>
    </row>
    <row r="36" spans="1:5" ht="24">
      <c r="A36" s="234"/>
      <c r="B36" s="385" t="s">
        <v>757</v>
      </c>
      <c r="C36" s="234"/>
      <c r="D36" s="234"/>
      <c r="E36" s="234"/>
    </row>
    <row r="37" spans="1:5" ht="24">
      <c r="A37" s="234" t="s">
        <v>758</v>
      </c>
      <c r="B37" s="234"/>
      <c r="C37" s="234"/>
      <c r="D37" s="234"/>
      <c r="E37" s="234"/>
    </row>
    <row r="38" spans="1:5" ht="24">
      <c r="A38" s="234" t="s">
        <v>759</v>
      </c>
      <c r="B38" s="234"/>
      <c r="C38" s="234"/>
      <c r="D38" s="234"/>
      <c r="E38" s="234"/>
    </row>
    <row r="39" spans="1:5" ht="24">
      <c r="A39" s="234"/>
      <c r="B39" s="234" t="s">
        <v>760</v>
      </c>
      <c r="C39" s="234"/>
      <c r="D39" s="234"/>
      <c r="E39" s="234"/>
    </row>
    <row r="40" spans="1:5" ht="24">
      <c r="A40" s="234" t="s">
        <v>761</v>
      </c>
      <c r="B40" s="234"/>
      <c r="C40" s="234"/>
      <c r="D40" s="234"/>
      <c r="E40" s="234"/>
    </row>
    <row r="41" spans="1:5" ht="24">
      <c r="A41" s="234" t="s">
        <v>762</v>
      </c>
      <c r="B41" s="234" t="s">
        <v>669</v>
      </c>
      <c r="C41" s="234" t="s">
        <v>768</v>
      </c>
      <c r="D41" s="234" t="s">
        <v>773</v>
      </c>
      <c r="E41" s="234"/>
    </row>
    <row r="42" spans="1:5" ht="24">
      <c r="A42" s="234" t="s">
        <v>763</v>
      </c>
      <c r="B42" s="234" t="s">
        <v>671</v>
      </c>
      <c r="C42" s="234" t="s">
        <v>769</v>
      </c>
      <c r="D42" s="234" t="s">
        <v>672</v>
      </c>
      <c r="E42" s="234"/>
    </row>
    <row r="43" spans="1:5" ht="24">
      <c r="A43" s="234" t="s">
        <v>764</v>
      </c>
      <c r="B43" s="234" t="s">
        <v>674</v>
      </c>
      <c r="C43" s="234" t="s">
        <v>770</v>
      </c>
      <c r="D43" s="234" t="s">
        <v>675</v>
      </c>
      <c r="E43" s="234"/>
    </row>
    <row r="44" spans="1:5" ht="24">
      <c r="A44" s="234" t="s">
        <v>765</v>
      </c>
      <c r="B44" s="234" t="s">
        <v>767</v>
      </c>
      <c r="C44" s="234" t="s">
        <v>771</v>
      </c>
      <c r="D44" s="234" t="s">
        <v>774</v>
      </c>
      <c r="E44" s="234"/>
    </row>
    <row r="45" spans="1:5" ht="24">
      <c r="A45" s="234" t="s">
        <v>766</v>
      </c>
      <c r="B45" s="234" t="s">
        <v>676</v>
      </c>
      <c r="C45" s="234" t="s">
        <v>772</v>
      </c>
      <c r="D45" s="234" t="s">
        <v>775</v>
      </c>
      <c r="E45" s="234"/>
    </row>
    <row r="46" ht="24">
      <c r="A46" s="234" t="s">
        <v>779</v>
      </c>
    </row>
    <row r="47" spans="1:2" ht="24">
      <c r="A47" s="234" t="s">
        <v>780</v>
      </c>
      <c r="B47" s="234" t="s">
        <v>781</v>
      </c>
    </row>
    <row r="48" spans="1:2" ht="24">
      <c r="A48" s="234" t="s">
        <v>783</v>
      </c>
      <c r="B48" s="234" t="s">
        <v>673</v>
      </c>
    </row>
    <row r="49" spans="1:2" ht="24">
      <c r="A49" s="234" t="s">
        <v>784</v>
      </c>
      <c r="B49" s="234" t="s">
        <v>782</v>
      </c>
    </row>
    <row r="50" ht="24">
      <c r="A50" s="234" t="s">
        <v>809</v>
      </c>
    </row>
    <row r="51" spans="1:5" ht="24">
      <c r="A51" s="381" t="s">
        <v>668</v>
      </c>
      <c r="B51" s="381" t="s">
        <v>785</v>
      </c>
      <c r="C51" s="381" t="s">
        <v>786</v>
      </c>
      <c r="D51" s="381" t="s">
        <v>787</v>
      </c>
      <c r="E51" s="381" t="s">
        <v>283</v>
      </c>
    </row>
    <row r="52" spans="1:5" ht="24">
      <c r="A52" s="250" t="s">
        <v>743</v>
      </c>
      <c r="B52" s="389">
        <v>1</v>
      </c>
      <c r="C52" s="398">
        <v>57</v>
      </c>
      <c r="D52" s="398">
        <v>36</v>
      </c>
      <c r="E52" s="390" t="s">
        <v>790</v>
      </c>
    </row>
    <row r="53" spans="1:5" ht="24">
      <c r="A53" s="250" t="s">
        <v>744</v>
      </c>
      <c r="B53" s="389">
        <v>2</v>
      </c>
      <c r="C53" s="398">
        <v>408</v>
      </c>
      <c r="D53" s="398">
        <v>391</v>
      </c>
      <c r="E53" s="390" t="s">
        <v>791</v>
      </c>
    </row>
    <row r="54" spans="1:5" ht="24">
      <c r="A54" s="250" t="s">
        <v>670</v>
      </c>
      <c r="B54" s="389">
        <v>3</v>
      </c>
      <c r="C54" s="398">
        <v>336</v>
      </c>
      <c r="D54" s="398">
        <v>325</v>
      </c>
      <c r="E54" s="390" t="s">
        <v>792</v>
      </c>
    </row>
    <row r="55" spans="1:5" ht="24">
      <c r="A55" s="250" t="s">
        <v>746</v>
      </c>
      <c r="B55" s="389">
        <v>4</v>
      </c>
      <c r="C55" s="398">
        <v>586</v>
      </c>
      <c r="D55" s="398">
        <v>627</v>
      </c>
      <c r="E55" s="391" t="s">
        <v>793</v>
      </c>
    </row>
    <row r="56" spans="1:5" ht="24">
      <c r="A56" s="250" t="s">
        <v>747</v>
      </c>
      <c r="B56" s="389">
        <v>5</v>
      </c>
      <c r="C56" s="398">
        <v>478</v>
      </c>
      <c r="D56" s="398">
        <v>477</v>
      </c>
      <c r="E56" s="390" t="s">
        <v>794</v>
      </c>
    </row>
    <row r="57" spans="1:5" ht="24">
      <c r="A57" s="250" t="s">
        <v>748</v>
      </c>
      <c r="B57" s="389">
        <v>6</v>
      </c>
      <c r="C57" s="398">
        <v>40</v>
      </c>
      <c r="D57" s="398">
        <v>34</v>
      </c>
      <c r="E57" s="390" t="s">
        <v>795</v>
      </c>
    </row>
    <row r="58" spans="1:5" ht="24">
      <c r="A58" s="250" t="s">
        <v>749</v>
      </c>
      <c r="B58" s="389">
        <v>7</v>
      </c>
      <c r="C58" s="398">
        <v>244</v>
      </c>
      <c r="D58" s="398">
        <v>226</v>
      </c>
      <c r="E58" s="390" t="s">
        <v>796</v>
      </c>
    </row>
    <row r="59" spans="1:5" ht="24">
      <c r="A59" s="250" t="s">
        <v>788</v>
      </c>
      <c r="B59" s="389">
        <v>8</v>
      </c>
      <c r="C59" s="398">
        <v>154</v>
      </c>
      <c r="D59" s="398">
        <v>158</v>
      </c>
      <c r="E59" s="390" t="s">
        <v>797</v>
      </c>
    </row>
    <row r="60" spans="1:5" ht="24">
      <c r="A60" s="250" t="s">
        <v>751</v>
      </c>
      <c r="B60" s="389">
        <v>9</v>
      </c>
      <c r="C60" s="398">
        <v>240</v>
      </c>
      <c r="D60" s="398">
        <v>229</v>
      </c>
      <c r="E60" s="390" t="s">
        <v>798</v>
      </c>
    </row>
    <row r="61" spans="1:5" ht="24">
      <c r="A61" s="381" t="s">
        <v>668</v>
      </c>
      <c r="B61" s="381" t="s">
        <v>785</v>
      </c>
      <c r="C61" s="381" t="s">
        <v>786</v>
      </c>
      <c r="D61" s="381" t="s">
        <v>787</v>
      </c>
      <c r="E61" s="381" t="s">
        <v>283</v>
      </c>
    </row>
    <row r="62" spans="1:5" ht="27">
      <c r="A62" s="250" t="s">
        <v>752</v>
      </c>
      <c r="B62" s="399">
        <v>10</v>
      </c>
      <c r="C62" s="398">
        <v>187</v>
      </c>
      <c r="D62" s="398">
        <v>207</v>
      </c>
      <c r="E62" s="390" t="s">
        <v>799</v>
      </c>
    </row>
    <row r="63" spans="1:5" ht="27">
      <c r="A63" s="250" t="s">
        <v>789</v>
      </c>
      <c r="B63" s="399">
        <v>11</v>
      </c>
      <c r="C63" s="398">
        <v>67</v>
      </c>
      <c r="D63" s="398">
        <v>58</v>
      </c>
      <c r="E63" s="390" t="s">
        <v>800</v>
      </c>
    </row>
    <row r="64" spans="1:5" ht="27">
      <c r="A64" s="250" t="s">
        <v>754</v>
      </c>
      <c r="B64" s="399">
        <v>12</v>
      </c>
      <c r="C64" s="398">
        <v>17</v>
      </c>
      <c r="D64" s="398">
        <v>20</v>
      </c>
      <c r="E64" s="390" t="s">
        <v>448</v>
      </c>
    </row>
    <row r="65" spans="1:5" ht="27">
      <c r="A65" s="394" t="s">
        <v>677</v>
      </c>
      <c r="B65" s="400">
        <v>13</v>
      </c>
      <c r="C65" s="401">
        <v>551</v>
      </c>
      <c r="D65" s="401">
        <v>542</v>
      </c>
      <c r="E65" s="390" t="s">
        <v>801</v>
      </c>
    </row>
    <row r="66" spans="1:6" ht="24">
      <c r="A66" s="499" t="s">
        <v>283</v>
      </c>
      <c r="B66" s="500"/>
      <c r="C66" s="500"/>
      <c r="D66" s="501"/>
      <c r="E66" s="393" t="s">
        <v>802</v>
      </c>
      <c r="F66" s="1"/>
    </row>
    <row r="67" ht="14.25">
      <c r="A67" s="387" t="s">
        <v>816</v>
      </c>
    </row>
    <row r="68" ht="24">
      <c r="A68" s="395" t="s">
        <v>810</v>
      </c>
    </row>
    <row r="69" spans="1:6" ht="27">
      <c r="A69" s="392"/>
      <c r="B69" s="234" t="s">
        <v>811</v>
      </c>
      <c r="C69" s="234"/>
      <c r="F69" s="402"/>
    </row>
    <row r="70" spans="1:3" ht="24">
      <c r="A70" s="392"/>
      <c r="B70" s="234" t="s">
        <v>812</v>
      </c>
      <c r="C70" s="234"/>
    </row>
    <row r="71" ht="24">
      <c r="A71" s="395" t="s">
        <v>813</v>
      </c>
    </row>
    <row r="72" ht="24">
      <c r="A72" s="395" t="s">
        <v>814</v>
      </c>
    </row>
    <row r="73" ht="14.25">
      <c r="A73" s="392"/>
    </row>
    <row r="74" ht="14.25">
      <c r="A74" s="392"/>
    </row>
    <row r="75" ht="14.25">
      <c r="A75" s="392"/>
    </row>
    <row r="76" ht="14.25">
      <c r="A76" s="392"/>
    </row>
    <row r="77" ht="14.25">
      <c r="A77" s="392"/>
    </row>
    <row r="78" ht="14.25">
      <c r="A78" s="392"/>
    </row>
    <row r="79" ht="14.25">
      <c r="A79" s="392"/>
    </row>
    <row r="80" ht="14.25">
      <c r="A80" s="392"/>
    </row>
    <row r="81" ht="14.25">
      <c r="A81" s="392"/>
    </row>
    <row r="82" ht="14.25">
      <c r="A82" s="392"/>
    </row>
    <row r="83" ht="14.25">
      <c r="A83" s="392"/>
    </row>
    <row r="84" ht="14.25">
      <c r="A84" s="392"/>
    </row>
    <row r="85" ht="14.25">
      <c r="A85" s="392"/>
    </row>
    <row r="86" ht="14.25">
      <c r="A86" s="392"/>
    </row>
    <row r="87" ht="14.25">
      <c r="A87" s="392"/>
    </row>
    <row r="88" ht="14.25">
      <c r="A88" s="392"/>
    </row>
    <row r="89" ht="14.25">
      <c r="A89" s="392"/>
    </row>
    <row r="90" ht="14.25">
      <c r="A90" s="392"/>
    </row>
    <row r="91" ht="14.25">
      <c r="A91" s="392"/>
    </row>
    <row r="92" ht="14.25">
      <c r="A92" s="392"/>
    </row>
    <row r="93" ht="14.25">
      <c r="A93" s="392"/>
    </row>
    <row r="94" ht="14.25">
      <c r="A94" s="392"/>
    </row>
    <row r="95" ht="14.25">
      <c r="A95" s="392"/>
    </row>
    <row r="96" ht="14.25">
      <c r="A96" s="392"/>
    </row>
    <row r="97" ht="14.25">
      <c r="A97" s="392"/>
    </row>
    <row r="98" ht="14.25">
      <c r="A98" s="392"/>
    </row>
    <row r="99" ht="14.25">
      <c r="A99" s="392"/>
    </row>
    <row r="100" ht="14.25">
      <c r="A100" s="392"/>
    </row>
    <row r="101" ht="14.25">
      <c r="A101" s="392"/>
    </row>
    <row r="102" ht="14.25">
      <c r="A102" s="392"/>
    </row>
    <row r="103" ht="14.25">
      <c r="A103" s="392"/>
    </row>
    <row r="104" ht="14.25">
      <c r="A104" s="392"/>
    </row>
    <row r="105" ht="14.25">
      <c r="A105" s="392"/>
    </row>
    <row r="106" ht="14.25">
      <c r="A106" s="392"/>
    </row>
    <row r="107" ht="14.25">
      <c r="A107" s="392"/>
    </row>
    <row r="108" ht="14.25">
      <c r="A108" s="392"/>
    </row>
    <row r="109" ht="14.25">
      <c r="A109" s="392"/>
    </row>
    <row r="110" ht="14.25">
      <c r="A110" s="392"/>
    </row>
    <row r="111" ht="14.25">
      <c r="A111" s="392"/>
    </row>
    <row r="112" ht="14.25">
      <c r="A112" s="392"/>
    </row>
    <row r="113" ht="14.25">
      <c r="A113" s="392"/>
    </row>
    <row r="114" ht="14.25">
      <c r="A114" s="392"/>
    </row>
    <row r="115" ht="14.25">
      <c r="A115" s="392"/>
    </row>
    <row r="116" ht="14.25">
      <c r="A116" s="392"/>
    </row>
    <row r="117" ht="14.25">
      <c r="A117" s="392"/>
    </row>
    <row r="118" ht="14.25">
      <c r="A118" s="392"/>
    </row>
    <row r="119" ht="14.25">
      <c r="A119" s="392"/>
    </row>
    <row r="120" ht="14.25">
      <c r="A120" s="392"/>
    </row>
    <row r="121" ht="14.25">
      <c r="A121" s="392"/>
    </row>
    <row r="122" ht="14.25">
      <c r="A122" s="392"/>
    </row>
    <row r="123" ht="14.25">
      <c r="A123" s="392"/>
    </row>
    <row r="124" ht="14.25">
      <c r="A124" s="392"/>
    </row>
    <row r="125" ht="14.25">
      <c r="A125" s="392"/>
    </row>
    <row r="126" ht="14.25">
      <c r="A126" s="392"/>
    </row>
    <row r="127" ht="14.25">
      <c r="A127" s="392"/>
    </row>
    <row r="128" ht="14.25">
      <c r="A128" s="392"/>
    </row>
    <row r="129" ht="14.25">
      <c r="A129" s="392"/>
    </row>
    <row r="130" ht="14.25">
      <c r="A130" s="392"/>
    </row>
    <row r="131" ht="14.25">
      <c r="A131" s="392"/>
    </row>
    <row r="132" ht="14.25">
      <c r="A132" s="392"/>
    </row>
    <row r="133" ht="14.25">
      <c r="A133" s="392"/>
    </row>
    <row r="134" ht="14.25">
      <c r="A134" s="392"/>
    </row>
    <row r="135" ht="14.25">
      <c r="A135" s="392"/>
    </row>
    <row r="136" ht="14.25">
      <c r="A136" s="392"/>
    </row>
    <row r="137" ht="14.25">
      <c r="A137" s="392"/>
    </row>
    <row r="138" ht="14.25">
      <c r="A138" s="392"/>
    </row>
    <row r="139" ht="14.25">
      <c r="A139" s="392"/>
    </row>
    <row r="140" ht="14.25">
      <c r="A140" s="392"/>
    </row>
    <row r="141" ht="14.25">
      <c r="A141" s="392"/>
    </row>
    <row r="142" ht="14.25">
      <c r="A142" s="392"/>
    </row>
    <row r="143" ht="14.25">
      <c r="A143" s="392"/>
    </row>
    <row r="144" ht="14.25">
      <c r="A144" s="392"/>
    </row>
    <row r="145" ht="14.25">
      <c r="A145" s="392"/>
    </row>
    <row r="146" ht="14.25">
      <c r="A146" s="392"/>
    </row>
    <row r="147" ht="14.25">
      <c r="A147" s="392"/>
    </row>
    <row r="148" ht="14.25">
      <c r="A148" s="392"/>
    </row>
    <row r="149" ht="14.25">
      <c r="A149" s="392"/>
    </row>
    <row r="150" ht="14.25">
      <c r="A150" s="392"/>
    </row>
    <row r="151" ht="14.25">
      <c r="A151" s="392"/>
    </row>
    <row r="152" ht="14.25">
      <c r="A152" s="392"/>
    </row>
    <row r="153" ht="14.25">
      <c r="A153" s="392"/>
    </row>
    <row r="154" ht="14.25">
      <c r="A154" s="392"/>
    </row>
    <row r="155" ht="14.25">
      <c r="A155" s="392"/>
    </row>
    <row r="156" ht="14.25">
      <c r="A156" s="392"/>
    </row>
    <row r="157" ht="14.25">
      <c r="A157" s="392"/>
    </row>
    <row r="158" ht="14.25">
      <c r="A158" s="392"/>
    </row>
    <row r="159" ht="14.25">
      <c r="A159" s="392"/>
    </row>
    <row r="160" ht="14.25">
      <c r="A160" s="392"/>
    </row>
    <row r="161" ht="14.25">
      <c r="A161" s="392"/>
    </row>
    <row r="162" ht="14.25">
      <c r="A162" s="392"/>
    </row>
    <row r="163" ht="14.25">
      <c r="A163" s="392"/>
    </row>
    <row r="164" ht="14.25">
      <c r="A164" s="392"/>
    </row>
    <row r="165" ht="14.25">
      <c r="A165" s="392"/>
    </row>
    <row r="166" ht="14.25">
      <c r="A166" s="392"/>
    </row>
    <row r="167" ht="14.25">
      <c r="A167" s="392"/>
    </row>
    <row r="168" ht="14.25">
      <c r="A168" s="392"/>
    </row>
    <row r="169" ht="14.25">
      <c r="A169" s="392"/>
    </row>
    <row r="170" ht="14.25">
      <c r="A170" s="392"/>
    </row>
    <row r="171" ht="14.25">
      <c r="A171" s="392"/>
    </row>
    <row r="172" ht="14.25">
      <c r="A172" s="392"/>
    </row>
    <row r="173" ht="14.25">
      <c r="A173" s="392"/>
    </row>
    <row r="174" ht="14.25">
      <c r="A174" s="392"/>
    </row>
    <row r="175" ht="14.25">
      <c r="A175" s="392"/>
    </row>
    <row r="176" ht="14.25">
      <c r="A176" s="392"/>
    </row>
    <row r="177" ht="14.25">
      <c r="A177" s="392"/>
    </row>
    <row r="178" ht="14.25">
      <c r="A178" s="392"/>
    </row>
    <row r="179" ht="14.25">
      <c r="A179" s="392"/>
    </row>
    <row r="180" ht="14.25">
      <c r="A180" s="392"/>
    </row>
    <row r="181" ht="14.25">
      <c r="A181" s="392"/>
    </row>
    <row r="182" ht="14.25">
      <c r="A182" s="392"/>
    </row>
    <row r="183" ht="14.25">
      <c r="A183" s="392"/>
    </row>
    <row r="184" ht="14.25">
      <c r="A184" s="392"/>
    </row>
    <row r="185" ht="14.25">
      <c r="A185" s="392"/>
    </row>
    <row r="186" ht="14.25">
      <c r="A186" s="392"/>
    </row>
    <row r="187" ht="14.25">
      <c r="A187" s="392"/>
    </row>
    <row r="188" ht="14.25">
      <c r="A188" s="392"/>
    </row>
    <row r="189" ht="14.25">
      <c r="A189" s="392"/>
    </row>
    <row r="190" ht="14.25">
      <c r="A190" s="392"/>
    </row>
    <row r="191" ht="14.25">
      <c r="A191" s="392"/>
    </row>
    <row r="192" ht="14.25">
      <c r="A192" s="392"/>
    </row>
    <row r="193" ht="14.25">
      <c r="A193" s="392"/>
    </row>
    <row r="194" ht="14.25">
      <c r="A194" s="392"/>
    </row>
    <row r="195" ht="14.25">
      <c r="A195" s="392"/>
    </row>
    <row r="196" ht="14.25">
      <c r="A196" s="392"/>
    </row>
    <row r="197" ht="14.25">
      <c r="A197" s="392"/>
    </row>
    <row r="198" ht="14.25">
      <c r="A198" s="392"/>
    </row>
    <row r="199" ht="14.25">
      <c r="A199" s="392"/>
    </row>
    <row r="200" ht="14.25">
      <c r="A200" s="392"/>
    </row>
    <row r="201" ht="14.25">
      <c r="A201" s="392"/>
    </row>
    <row r="202" ht="14.25">
      <c r="A202" s="392"/>
    </row>
    <row r="203" ht="14.25">
      <c r="A203" s="392"/>
    </row>
    <row r="204" ht="14.25">
      <c r="A204" s="392"/>
    </row>
    <row r="205" ht="14.25">
      <c r="A205" s="392"/>
    </row>
    <row r="206" ht="14.25">
      <c r="A206" s="392"/>
    </row>
    <row r="207" ht="14.25">
      <c r="A207" s="392"/>
    </row>
    <row r="208" ht="14.25">
      <c r="A208" s="392"/>
    </row>
    <row r="209" ht="14.25">
      <c r="A209" s="392"/>
    </row>
    <row r="210" ht="14.25">
      <c r="A210" s="392"/>
    </row>
    <row r="211" ht="14.25">
      <c r="A211" s="392"/>
    </row>
    <row r="212" ht="14.25">
      <c r="A212" s="392"/>
    </row>
    <row r="213" ht="14.25">
      <c r="A213" s="392"/>
    </row>
    <row r="214" ht="14.25">
      <c r="A214" s="392"/>
    </row>
    <row r="215" ht="14.25">
      <c r="A215" s="392"/>
    </row>
    <row r="216" ht="14.25">
      <c r="A216" s="392"/>
    </row>
    <row r="217" ht="14.25">
      <c r="A217" s="392"/>
    </row>
    <row r="218" ht="14.25">
      <c r="A218" s="392"/>
    </row>
    <row r="219" ht="14.25">
      <c r="A219" s="392"/>
    </row>
    <row r="220" ht="14.25">
      <c r="A220" s="392"/>
    </row>
    <row r="221" ht="14.25">
      <c r="A221" s="392"/>
    </row>
    <row r="222" ht="14.25">
      <c r="A222" s="392"/>
    </row>
    <row r="223" ht="14.25">
      <c r="A223" s="392"/>
    </row>
    <row r="224" ht="14.25">
      <c r="A224" s="392"/>
    </row>
    <row r="225" ht="14.25">
      <c r="A225" s="392"/>
    </row>
    <row r="226" ht="14.25">
      <c r="A226" s="392"/>
    </row>
    <row r="227" ht="14.25">
      <c r="A227" s="392"/>
    </row>
    <row r="228" ht="14.25">
      <c r="A228" s="392"/>
    </row>
    <row r="229" ht="14.25">
      <c r="A229" s="392"/>
    </row>
    <row r="230" ht="14.25">
      <c r="A230" s="392"/>
    </row>
    <row r="231" ht="14.25">
      <c r="A231" s="392"/>
    </row>
    <row r="232" ht="14.25">
      <c r="A232" s="392"/>
    </row>
    <row r="233" ht="14.25">
      <c r="A233" s="392"/>
    </row>
    <row r="234" ht="14.25">
      <c r="A234" s="392"/>
    </row>
    <row r="235" ht="14.25">
      <c r="A235" s="392"/>
    </row>
    <row r="236" ht="14.25">
      <c r="A236" s="392"/>
    </row>
    <row r="237" ht="14.25">
      <c r="A237" s="392"/>
    </row>
    <row r="238" ht="14.25">
      <c r="A238" s="392"/>
    </row>
    <row r="239" ht="14.25">
      <c r="A239" s="392"/>
    </row>
    <row r="240" ht="14.25">
      <c r="A240" s="392"/>
    </row>
    <row r="241" ht="14.25">
      <c r="A241" s="392"/>
    </row>
    <row r="242" ht="14.25">
      <c r="A242" s="392"/>
    </row>
    <row r="243" ht="14.25">
      <c r="A243" s="392"/>
    </row>
    <row r="244" ht="14.25">
      <c r="A244" s="392"/>
    </row>
    <row r="245" ht="14.25">
      <c r="A245" s="392"/>
    </row>
    <row r="246" ht="14.25">
      <c r="A246" s="392"/>
    </row>
    <row r="247" ht="14.25">
      <c r="A247" s="392"/>
    </row>
    <row r="248" ht="14.25">
      <c r="A248" s="392"/>
    </row>
    <row r="249" ht="14.25">
      <c r="A249" s="392"/>
    </row>
    <row r="250" ht="14.25">
      <c r="A250" s="392"/>
    </row>
    <row r="251" ht="14.25">
      <c r="A251" s="392"/>
    </row>
    <row r="252" ht="14.25">
      <c r="A252" s="392"/>
    </row>
    <row r="253" ht="14.25">
      <c r="A253" s="392"/>
    </row>
    <row r="254" ht="14.25">
      <c r="A254" s="392"/>
    </row>
    <row r="255" ht="14.25">
      <c r="A255" s="392"/>
    </row>
    <row r="256" ht="14.25">
      <c r="A256" s="392"/>
    </row>
    <row r="257" ht="14.25">
      <c r="A257" s="392"/>
    </row>
    <row r="258" ht="14.25">
      <c r="A258" s="392"/>
    </row>
    <row r="259" ht="14.25">
      <c r="A259" s="392"/>
    </row>
    <row r="260" ht="14.25">
      <c r="A260" s="392"/>
    </row>
    <row r="261" ht="14.25">
      <c r="A261" s="392"/>
    </row>
    <row r="262" ht="14.25">
      <c r="A262" s="392"/>
    </row>
    <row r="263" ht="14.25">
      <c r="A263" s="392"/>
    </row>
    <row r="264" ht="14.25">
      <c r="A264" s="392"/>
    </row>
    <row r="265" ht="14.25">
      <c r="A265" s="392"/>
    </row>
    <row r="266" ht="14.25">
      <c r="A266" s="392"/>
    </row>
    <row r="267" ht="14.25">
      <c r="A267" s="392"/>
    </row>
    <row r="268" ht="14.25">
      <c r="A268" s="392"/>
    </row>
    <row r="269" ht="14.25">
      <c r="A269" s="392"/>
    </row>
    <row r="270" ht="14.25">
      <c r="A270" s="392"/>
    </row>
    <row r="271" ht="14.25">
      <c r="A271" s="392"/>
    </row>
    <row r="272" ht="14.25">
      <c r="A272" s="392"/>
    </row>
    <row r="273" ht="14.25">
      <c r="A273" s="392"/>
    </row>
    <row r="274" ht="14.25">
      <c r="A274" s="392"/>
    </row>
    <row r="275" ht="14.25">
      <c r="A275" s="392"/>
    </row>
    <row r="276" ht="14.25">
      <c r="A276" s="392"/>
    </row>
    <row r="277" ht="14.25">
      <c r="A277" s="392"/>
    </row>
    <row r="278" ht="14.25">
      <c r="A278" s="392"/>
    </row>
    <row r="279" ht="14.25">
      <c r="A279" s="392"/>
    </row>
    <row r="280" ht="14.25">
      <c r="A280" s="392"/>
    </row>
    <row r="281" ht="14.25">
      <c r="A281" s="392"/>
    </row>
    <row r="282" ht="14.25">
      <c r="A282" s="392"/>
    </row>
    <row r="283" ht="14.25">
      <c r="A283" s="392"/>
    </row>
    <row r="284" ht="14.25">
      <c r="A284" s="392"/>
    </row>
    <row r="285" ht="14.25">
      <c r="A285" s="392"/>
    </row>
    <row r="286" ht="14.25">
      <c r="A286" s="392"/>
    </row>
    <row r="287" ht="14.25">
      <c r="A287" s="392"/>
    </row>
    <row r="288" ht="14.25">
      <c r="A288" s="392"/>
    </row>
    <row r="289" ht="14.25">
      <c r="A289" s="392"/>
    </row>
    <row r="290" ht="14.25">
      <c r="A290" s="392"/>
    </row>
    <row r="291" ht="14.25">
      <c r="A291" s="392"/>
    </row>
    <row r="292" ht="14.25">
      <c r="A292" s="392"/>
    </row>
    <row r="293" ht="14.25">
      <c r="A293" s="392"/>
    </row>
    <row r="294" ht="14.25">
      <c r="A294" s="392"/>
    </row>
    <row r="295" ht="14.25">
      <c r="A295" s="392"/>
    </row>
    <row r="296" ht="14.25">
      <c r="A296" s="392"/>
    </row>
    <row r="297" ht="14.25">
      <c r="A297" s="392"/>
    </row>
    <row r="298" ht="14.25">
      <c r="A298" s="392"/>
    </row>
    <row r="299" ht="14.25">
      <c r="A299" s="392"/>
    </row>
    <row r="300" ht="14.25">
      <c r="A300" s="392"/>
    </row>
    <row r="301" ht="14.25">
      <c r="A301" s="392"/>
    </row>
    <row r="302" ht="14.25">
      <c r="A302" s="392"/>
    </row>
    <row r="303" ht="14.25">
      <c r="A303" s="392"/>
    </row>
    <row r="304" ht="14.25">
      <c r="A304" s="392"/>
    </row>
    <row r="305" ht="14.25">
      <c r="A305" s="392"/>
    </row>
    <row r="306" ht="14.25">
      <c r="A306" s="392"/>
    </row>
    <row r="307" ht="14.25">
      <c r="A307" s="392"/>
    </row>
    <row r="308" ht="14.25">
      <c r="A308" s="392"/>
    </row>
    <row r="309" ht="14.25">
      <c r="A309" s="392"/>
    </row>
    <row r="310" ht="14.25">
      <c r="A310" s="392"/>
    </row>
    <row r="311" ht="14.25">
      <c r="A311" s="392"/>
    </row>
    <row r="312" ht="14.25">
      <c r="A312" s="392"/>
    </row>
    <row r="313" ht="14.25">
      <c r="A313" s="392"/>
    </row>
    <row r="314" ht="14.25">
      <c r="A314" s="392"/>
    </row>
    <row r="315" ht="14.25">
      <c r="A315" s="392"/>
    </row>
    <row r="316" ht="14.25">
      <c r="A316" s="392"/>
    </row>
    <row r="317" ht="14.25">
      <c r="A317" s="392"/>
    </row>
    <row r="318" ht="14.25">
      <c r="A318" s="392"/>
    </row>
    <row r="319" ht="14.25">
      <c r="A319" s="392"/>
    </row>
    <row r="320" ht="14.25">
      <c r="A320" s="392"/>
    </row>
    <row r="321" ht="14.25">
      <c r="A321" s="392"/>
    </row>
    <row r="322" ht="14.25">
      <c r="A322" s="392"/>
    </row>
    <row r="323" ht="14.25">
      <c r="A323" s="392"/>
    </row>
    <row r="324" ht="14.25">
      <c r="A324" s="392"/>
    </row>
    <row r="325" ht="14.25">
      <c r="A325" s="392"/>
    </row>
    <row r="326" ht="14.25">
      <c r="A326" s="392"/>
    </row>
    <row r="327" ht="14.25">
      <c r="A327" s="392"/>
    </row>
    <row r="328" ht="14.25">
      <c r="A328" s="392"/>
    </row>
    <row r="329" ht="14.25">
      <c r="A329" s="392"/>
    </row>
    <row r="330" ht="14.25">
      <c r="A330" s="392"/>
    </row>
    <row r="331" ht="14.25">
      <c r="A331" s="392"/>
    </row>
    <row r="332" ht="14.25">
      <c r="A332" s="392"/>
    </row>
    <row r="333" ht="14.25">
      <c r="A333" s="392"/>
    </row>
    <row r="334" ht="14.25">
      <c r="A334" s="392"/>
    </row>
    <row r="335" ht="14.25">
      <c r="A335" s="392"/>
    </row>
    <row r="336" ht="14.25">
      <c r="A336" s="392"/>
    </row>
    <row r="337" ht="14.25">
      <c r="A337" s="392"/>
    </row>
    <row r="338" ht="14.25">
      <c r="A338" s="392"/>
    </row>
    <row r="339" ht="14.25">
      <c r="A339" s="392"/>
    </row>
    <row r="340" ht="14.25">
      <c r="A340" s="392"/>
    </row>
    <row r="341" ht="14.25">
      <c r="A341" s="392"/>
    </row>
    <row r="342" ht="14.25">
      <c r="A342" s="392"/>
    </row>
    <row r="343" ht="14.25">
      <c r="A343" s="392"/>
    </row>
    <row r="344" ht="14.25">
      <c r="A344" s="392"/>
    </row>
    <row r="345" ht="14.25">
      <c r="A345" s="392"/>
    </row>
    <row r="346" ht="14.25">
      <c r="A346" s="392"/>
    </row>
    <row r="347" ht="14.25">
      <c r="A347" s="392"/>
    </row>
    <row r="348" ht="14.25">
      <c r="A348" s="392"/>
    </row>
    <row r="349" ht="14.25">
      <c r="A349" s="392"/>
    </row>
    <row r="350" ht="14.25">
      <c r="A350" s="392"/>
    </row>
    <row r="351" ht="14.25">
      <c r="A351" s="392"/>
    </row>
    <row r="352" ht="14.25">
      <c r="A352" s="392"/>
    </row>
    <row r="353" ht="14.25">
      <c r="A353" s="392"/>
    </row>
    <row r="354" ht="14.25">
      <c r="A354" s="392"/>
    </row>
    <row r="355" ht="14.25">
      <c r="A355" s="392"/>
    </row>
    <row r="356" ht="14.25">
      <c r="A356" s="392"/>
    </row>
    <row r="357" ht="14.25">
      <c r="A357" s="392"/>
    </row>
    <row r="358" ht="14.25">
      <c r="A358" s="392"/>
    </row>
    <row r="359" ht="14.25">
      <c r="A359" s="392"/>
    </row>
    <row r="360" ht="14.25">
      <c r="A360" s="392"/>
    </row>
    <row r="361" ht="14.25">
      <c r="A361" s="392"/>
    </row>
    <row r="362" ht="14.25">
      <c r="A362" s="392"/>
    </row>
    <row r="363" ht="14.25">
      <c r="A363" s="392"/>
    </row>
    <row r="364" ht="14.25">
      <c r="A364" s="392"/>
    </row>
    <row r="365" ht="14.25">
      <c r="A365" s="392"/>
    </row>
    <row r="366" ht="14.25">
      <c r="A366" s="392"/>
    </row>
    <row r="367" ht="14.25">
      <c r="A367" s="392"/>
    </row>
    <row r="368" ht="14.25">
      <c r="A368" s="392"/>
    </row>
    <row r="369" ht="14.25">
      <c r="A369" s="392"/>
    </row>
    <row r="370" ht="14.25">
      <c r="A370" s="392"/>
    </row>
    <row r="371" ht="14.25">
      <c r="A371" s="392"/>
    </row>
    <row r="372" ht="14.25">
      <c r="A372" s="392"/>
    </row>
    <row r="373" ht="14.25">
      <c r="A373" s="392"/>
    </row>
    <row r="374" ht="14.25">
      <c r="A374" s="392"/>
    </row>
    <row r="375" ht="14.25">
      <c r="A375" s="392"/>
    </row>
    <row r="376" ht="14.25">
      <c r="A376" s="392"/>
    </row>
    <row r="377" ht="14.25">
      <c r="A377" s="392"/>
    </row>
    <row r="378" ht="14.25">
      <c r="A378" s="392"/>
    </row>
    <row r="379" ht="14.25">
      <c r="A379" s="392"/>
    </row>
    <row r="380" ht="14.25">
      <c r="A380" s="392"/>
    </row>
    <row r="381" ht="14.25">
      <c r="A381" s="392"/>
    </row>
    <row r="382" ht="14.25">
      <c r="A382" s="392"/>
    </row>
    <row r="383" ht="14.25">
      <c r="A383" s="392"/>
    </row>
    <row r="384" ht="14.25">
      <c r="A384" s="392"/>
    </row>
    <row r="385" ht="14.25">
      <c r="A385" s="392"/>
    </row>
    <row r="386" ht="14.25">
      <c r="A386" s="392"/>
    </row>
    <row r="387" ht="14.25">
      <c r="A387" s="392"/>
    </row>
    <row r="388" ht="14.25">
      <c r="A388" s="392"/>
    </row>
    <row r="389" ht="14.25">
      <c r="A389" s="392"/>
    </row>
    <row r="390" ht="14.25">
      <c r="A390" s="392"/>
    </row>
    <row r="391" ht="14.25">
      <c r="A391" s="392"/>
    </row>
    <row r="392" ht="14.25">
      <c r="A392" s="392"/>
    </row>
    <row r="393" ht="14.25">
      <c r="A393" s="392"/>
    </row>
    <row r="394" ht="14.25">
      <c r="A394" s="392"/>
    </row>
    <row r="395" ht="14.25">
      <c r="A395" s="392"/>
    </row>
    <row r="396" ht="14.25">
      <c r="A396" s="392"/>
    </row>
    <row r="397" ht="14.25">
      <c r="A397" s="392"/>
    </row>
    <row r="398" ht="14.25">
      <c r="A398" s="392"/>
    </row>
    <row r="399" ht="14.25">
      <c r="A399" s="392"/>
    </row>
    <row r="400" ht="14.25">
      <c r="A400" s="392"/>
    </row>
    <row r="401" ht="14.25">
      <c r="A401" s="392"/>
    </row>
    <row r="402" ht="14.25">
      <c r="A402" s="392"/>
    </row>
    <row r="403" ht="14.25">
      <c r="A403" s="392"/>
    </row>
    <row r="404" ht="14.25">
      <c r="A404" s="392"/>
    </row>
    <row r="405" ht="14.25">
      <c r="A405" s="392"/>
    </row>
    <row r="406" ht="14.25">
      <c r="A406" s="392"/>
    </row>
    <row r="407" ht="14.25">
      <c r="A407" s="392"/>
    </row>
    <row r="408" ht="14.25">
      <c r="A408" s="392"/>
    </row>
    <row r="409" ht="14.25">
      <c r="A409" s="392"/>
    </row>
    <row r="410" ht="14.25">
      <c r="A410" s="392"/>
    </row>
    <row r="411" ht="14.25">
      <c r="A411" s="392"/>
    </row>
    <row r="412" ht="14.25">
      <c r="A412" s="392"/>
    </row>
    <row r="413" ht="14.25">
      <c r="A413" s="392"/>
    </row>
    <row r="414" ht="14.25">
      <c r="A414" s="392"/>
    </row>
    <row r="415" ht="14.25">
      <c r="A415" s="392"/>
    </row>
    <row r="416" ht="14.25">
      <c r="A416" s="392"/>
    </row>
    <row r="417" ht="14.25">
      <c r="A417" s="392"/>
    </row>
    <row r="418" ht="14.25">
      <c r="A418" s="392"/>
    </row>
    <row r="419" ht="14.25">
      <c r="A419" s="392"/>
    </row>
    <row r="420" ht="14.25">
      <c r="A420" s="392"/>
    </row>
    <row r="421" ht="14.25">
      <c r="A421" s="392"/>
    </row>
    <row r="422" ht="14.25">
      <c r="A422" s="392"/>
    </row>
    <row r="423" ht="14.25">
      <c r="A423" s="392"/>
    </row>
    <row r="424" ht="14.25">
      <c r="A424" s="392"/>
    </row>
    <row r="425" ht="14.25">
      <c r="A425" s="392"/>
    </row>
    <row r="426" ht="14.25">
      <c r="A426" s="392"/>
    </row>
    <row r="427" ht="14.25">
      <c r="A427" s="392"/>
    </row>
    <row r="428" ht="14.25">
      <c r="A428" s="392"/>
    </row>
    <row r="429" ht="14.25">
      <c r="A429" s="392"/>
    </row>
    <row r="430" ht="14.25">
      <c r="A430" s="392"/>
    </row>
    <row r="431" ht="14.25">
      <c r="A431" s="392"/>
    </row>
    <row r="432" ht="14.25">
      <c r="A432" s="392"/>
    </row>
    <row r="433" ht="14.25">
      <c r="A433" s="392"/>
    </row>
  </sheetData>
  <sheetProtection/>
  <mergeCells count="8">
    <mergeCell ref="A66:D66"/>
    <mergeCell ref="A7:E7"/>
    <mergeCell ref="A17:E17"/>
    <mergeCell ref="A1:I1"/>
    <mergeCell ref="A2:I2"/>
    <mergeCell ref="A3:I3"/>
    <mergeCell ref="A18:H18"/>
    <mergeCell ref="A19:H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7">
      <selection activeCell="C34" sqref="C34"/>
    </sheetView>
  </sheetViews>
  <sheetFormatPr defaultColWidth="9.140625" defaultRowHeight="15"/>
  <cols>
    <col min="1" max="1" width="30.57421875" style="22" customWidth="1"/>
    <col min="2" max="2" width="18.28125" style="22" customWidth="1"/>
    <col min="3" max="3" width="18.57421875" style="22" customWidth="1"/>
    <col min="4" max="4" width="12.140625" style="22" customWidth="1"/>
    <col min="5" max="5" width="13.57421875" style="22" customWidth="1"/>
    <col min="6" max="16384" width="9.00390625" style="22" customWidth="1"/>
  </cols>
  <sheetData>
    <row r="1" spans="1:5" ht="15.75" customHeight="1">
      <c r="A1" s="414" t="s">
        <v>0</v>
      </c>
      <c r="B1" s="414"/>
      <c r="C1" s="414"/>
      <c r="D1" s="414"/>
      <c r="E1" s="414"/>
    </row>
    <row r="2" spans="1:5" ht="15.75" customHeight="1">
      <c r="A2" s="414" t="s">
        <v>597</v>
      </c>
      <c r="B2" s="414"/>
      <c r="C2" s="414"/>
      <c r="D2" s="414"/>
      <c r="E2" s="414"/>
    </row>
    <row r="3" spans="1:5" ht="16.5" customHeight="1">
      <c r="A3" s="415" t="s">
        <v>598</v>
      </c>
      <c r="B3" s="415"/>
      <c r="C3" s="415"/>
      <c r="D3" s="415"/>
      <c r="E3" s="415"/>
    </row>
    <row r="4" spans="1:5" ht="11.25" customHeight="1">
      <c r="A4" s="417" t="s">
        <v>116</v>
      </c>
      <c r="B4" s="417" t="s">
        <v>117</v>
      </c>
      <c r="C4" s="417" t="s">
        <v>118</v>
      </c>
      <c r="D4" s="417" t="s">
        <v>119</v>
      </c>
      <c r="E4" s="417" t="s">
        <v>120</v>
      </c>
    </row>
    <row r="5" spans="1:5" ht="9" customHeight="1">
      <c r="A5" s="418"/>
      <c r="B5" s="418"/>
      <c r="C5" s="418"/>
      <c r="D5" s="418"/>
      <c r="E5" s="418"/>
    </row>
    <row r="6" spans="1:5" ht="19.5">
      <c r="A6" s="31" t="s">
        <v>121</v>
      </c>
      <c r="B6" s="31"/>
      <c r="C6" s="31"/>
      <c r="D6" s="31"/>
      <c r="E6" s="31"/>
    </row>
    <row r="7" spans="1:5" ht="19.5">
      <c r="A7" s="31" t="s">
        <v>122</v>
      </c>
      <c r="B7" s="32">
        <v>112000</v>
      </c>
      <c r="C7" s="33">
        <v>127875.84</v>
      </c>
      <c r="D7" s="33">
        <f aca="true" t="shared" si="0" ref="D7:D15">C7-B7</f>
        <v>15875.839999999997</v>
      </c>
      <c r="E7" s="33"/>
    </row>
    <row r="8" spans="1:5" ht="19.5">
      <c r="A8" s="31" t="s">
        <v>123</v>
      </c>
      <c r="B8" s="32">
        <v>48510</v>
      </c>
      <c r="C8" s="33">
        <v>122042.4</v>
      </c>
      <c r="D8" s="33">
        <f t="shared" si="0"/>
        <v>73532.4</v>
      </c>
      <c r="E8" s="33"/>
    </row>
    <row r="9" spans="1:5" ht="19.5">
      <c r="A9" s="31" t="s">
        <v>124</v>
      </c>
      <c r="B9" s="32">
        <v>280000</v>
      </c>
      <c r="C9" s="33">
        <v>293357.03</v>
      </c>
      <c r="D9" s="33">
        <f t="shared" si="0"/>
        <v>13357.030000000028</v>
      </c>
      <c r="E9" s="33"/>
    </row>
    <row r="10" spans="1:5" ht="19.5">
      <c r="A10" s="31" t="s">
        <v>125</v>
      </c>
      <c r="B10" s="32">
        <v>230100</v>
      </c>
      <c r="C10" s="33">
        <v>357497</v>
      </c>
      <c r="D10" s="33">
        <f t="shared" si="0"/>
        <v>127397</v>
      </c>
      <c r="E10" s="33"/>
    </row>
    <row r="11" spans="1:5" ht="19.5">
      <c r="A11" s="31" t="s">
        <v>126</v>
      </c>
      <c r="B11" s="32">
        <v>0</v>
      </c>
      <c r="C11" s="33">
        <v>200</v>
      </c>
      <c r="D11" s="33">
        <f t="shared" si="0"/>
        <v>200</v>
      </c>
      <c r="E11" s="33"/>
    </row>
    <row r="12" spans="1:5" ht="19.5">
      <c r="A12" s="31" t="s">
        <v>127</v>
      </c>
      <c r="B12" s="32">
        <v>15989390</v>
      </c>
      <c r="C12" s="33">
        <v>16844830.84</v>
      </c>
      <c r="D12" s="33">
        <f t="shared" si="0"/>
        <v>855440.8399999999</v>
      </c>
      <c r="E12" s="33"/>
    </row>
    <row r="13" spans="1:5" ht="19.5">
      <c r="A13" s="31" t="s">
        <v>128</v>
      </c>
      <c r="B13" s="32">
        <v>9040000</v>
      </c>
      <c r="C13" s="33">
        <v>8797286</v>
      </c>
      <c r="D13" s="33"/>
      <c r="E13" s="33">
        <v>242714</v>
      </c>
    </row>
    <row r="14" spans="1:5" ht="19.5">
      <c r="A14" s="31" t="s">
        <v>599</v>
      </c>
      <c r="B14" s="32"/>
      <c r="C14" s="33">
        <v>1058825</v>
      </c>
      <c r="D14" s="33"/>
      <c r="E14" s="33"/>
    </row>
    <row r="15" spans="1:5" ht="19.5">
      <c r="A15" s="34" t="s">
        <v>129</v>
      </c>
      <c r="B15" s="35">
        <f>SUM(B7:B13)</f>
        <v>25700000</v>
      </c>
      <c r="C15" s="36">
        <f>SUM(C7:C14)</f>
        <v>27601914.11</v>
      </c>
      <c r="D15" s="33">
        <f t="shared" si="0"/>
        <v>1901914.1099999994</v>
      </c>
      <c r="E15" s="33"/>
    </row>
    <row r="16" spans="1:5" ht="19.5">
      <c r="A16" s="31" t="s">
        <v>600</v>
      </c>
      <c r="B16" s="37" t="s">
        <v>9</v>
      </c>
      <c r="C16" s="33">
        <v>18970373.75</v>
      </c>
      <c r="D16" s="31"/>
      <c r="E16" s="33" t="s">
        <v>131</v>
      </c>
    </row>
    <row r="17" spans="1:5" ht="4.5" customHeight="1">
      <c r="A17" s="31"/>
      <c r="B17" s="37"/>
      <c r="C17" s="33"/>
      <c r="D17" s="31"/>
      <c r="E17" s="33"/>
    </row>
    <row r="18" spans="1:5" ht="16.5" customHeight="1" thickBot="1">
      <c r="A18" s="38" t="s">
        <v>132</v>
      </c>
      <c r="B18" s="31"/>
      <c r="C18" s="39">
        <f>C15+C16+C17</f>
        <v>46572287.86</v>
      </c>
      <c r="D18" s="31"/>
      <c r="E18" s="33"/>
    </row>
    <row r="19" spans="1:5" ht="15.75" customHeight="1" thickTop="1">
      <c r="A19" s="417" t="s">
        <v>133</v>
      </c>
      <c r="B19" s="417" t="s">
        <v>117</v>
      </c>
      <c r="C19" s="419" t="s">
        <v>134</v>
      </c>
      <c r="D19" s="417" t="s">
        <v>119</v>
      </c>
      <c r="E19" s="417" t="s">
        <v>120</v>
      </c>
    </row>
    <row r="20" spans="1:5" ht="4.5" customHeight="1">
      <c r="A20" s="418"/>
      <c r="B20" s="418"/>
      <c r="C20" s="418"/>
      <c r="D20" s="418"/>
      <c r="E20" s="418"/>
    </row>
    <row r="21" spans="1:5" ht="19.5">
      <c r="A21" s="31" t="s">
        <v>135</v>
      </c>
      <c r="B21" s="40">
        <v>1257080</v>
      </c>
      <c r="C21" s="33">
        <v>1175738</v>
      </c>
      <c r="D21" s="41"/>
      <c r="E21" s="33">
        <f>C21-B21</f>
        <v>-81342</v>
      </c>
    </row>
    <row r="22" spans="1:5" ht="19.5">
      <c r="A22" s="31" t="s">
        <v>136</v>
      </c>
      <c r="B22" s="42">
        <v>6621120</v>
      </c>
      <c r="C22" s="33">
        <v>5996327</v>
      </c>
      <c r="D22" s="41"/>
      <c r="E22" s="33">
        <f aca="true" t="shared" si="1" ref="E22:E32">C22-B22</f>
        <v>-624793</v>
      </c>
    </row>
    <row r="23" spans="1:5" ht="19.5">
      <c r="A23" s="31" t="s">
        <v>137</v>
      </c>
      <c r="B23" s="42">
        <v>3089520</v>
      </c>
      <c r="C23" s="33">
        <v>3047760</v>
      </c>
      <c r="D23" s="41"/>
      <c r="E23" s="33">
        <f t="shared" si="1"/>
        <v>-41760</v>
      </c>
    </row>
    <row r="24" spans="1:5" ht="19.5">
      <c r="A24" s="31" t="s">
        <v>139</v>
      </c>
      <c r="B24" s="40">
        <v>1104400</v>
      </c>
      <c r="C24" s="33">
        <v>803502</v>
      </c>
      <c r="D24" s="41"/>
      <c r="E24" s="33">
        <f t="shared" si="1"/>
        <v>-300898</v>
      </c>
    </row>
    <row r="25" spans="1:5" ht="19.5">
      <c r="A25" s="31" t="s">
        <v>140</v>
      </c>
      <c r="B25" s="42">
        <v>4805000</v>
      </c>
      <c r="C25" s="33">
        <v>3873685</v>
      </c>
      <c r="D25" s="41"/>
      <c r="E25" s="33">
        <f t="shared" si="1"/>
        <v>-931315</v>
      </c>
    </row>
    <row r="26" spans="1:5" ht="19.5">
      <c r="A26" s="31" t="s">
        <v>141</v>
      </c>
      <c r="B26" s="40">
        <v>2322380</v>
      </c>
      <c r="C26" s="33">
        <v>1945953.64</v>
      </c>
      <c r="D26" s="41"/>
      <c r="E26" s="33">
        <f t="shared" si="1"/>
        <v>-376426.3600000001</v>
      </c>
    </row>
    <row r="27" spans="1:5" ht="19.5">
      <c r="A27" s="31" t="s">
        <v>142</v>
      </c>
      <c r="B27" s="40">
        <v>399000</v>
      </c>
      <c r="C27" s="33">
        <v>290147.64</v>
      </c>
      <c r="D27" s="41"/>
      <c r="E27" s="33">
        <f t="shared" si="1"/>
        <v>-108852.35999999999</v>
      </c>
    </row>
    <row r="28" spans="1:5" ht="19.5">
      <c r="A28" s="31" t="s">
        <v>143</v>
      </c>
      <c r="B28" s="40">
        <v>2917000</v>
      </c>
      <c r="C28" s="33">
        <v>2737710.81</v>
      </c>
      <c r="D28" s="41"/>
      <c r="E28" s="33">
        <f t="shared" si="1"/>
        <v>-179289.18999999994</v>
      </c>
    </row>
    <row r="29" spans="1:5" ht="19.5">
      <c r="A29" s="31" t="s">
        <v>144</v>
      </c>
      <c r="B29" s="40">
        <v>352500</v>
      </c>
      <c r="C29" s="33">
        <v>248500</v>
      </c>
      <c r="D29" s="41"/>
      <c r="E29" s="33">
        <f t="shared" si="1"/>
        <v>-104000</v>
      </c>
    </row>
    <row r="30" spans="1:5" ht="19.5">
      <c r="A30" s="31" t="s">
        <v>145</v>
      </c>
      <c r="B30" s="40">
        <v>2832000</v>
      </c>
      <c r="C30" s="33">
        <v>2215060.75</v>
      </c>
      <c r="D30" s="41"/>
      <c r="E30" s="33">
        <f t="shared" si="1"/>
        <v>-616939.25</v>
      </c>
    </row>
    <row r="31" spans="1:9" ht="19.5">
      <c r="A31" s="31" t="s">
        <v>102</v>
      </c>
      <c r="B31" s="42"/>
      <c r="C31" s="33">
        <v>1043500</v>
      </c>
      <c r="D31" s="41"/>
      <c r="E31" s="33">
        <f t="shared" si="1"/>
        <v>1043500</v>
      </c>
      <c r="I31" s="22" t="s">
        <v>146</v>
      </c>
    </row>
    <row r="32" spans="1:5" ht="20.25" thickBot="1">
      <c r="A32" s="34" t="s">
        <v>147</v>
      </c>
      <c r="B32" s="35">
        <f>SUM(B21:B31)</f>
        <v>25700000</v>
      </c>
      <c r="C32" s="43">
        <f>SUM(C21:C31)</f>
        <v>23377884.84</v>
      </c>
      <c r="D32" s="44"/>
      <c r="E32" s="33">
        <f t="shared" si="1"/>
        <v>-2322115.16</v>
      </c>
    </row>
    <row r="33" spans="1:5" ht="20.25" customHeight="1" thickTop="1">
      <c r="A33" s="45" t="s">
        <v>600</v>
      </c>
      <c r="B33" s="46" t="s">
        <v>9</v>
      </c>
      <c r="C33" s="47">
        <v>18845246.75</v>
      </c>
      <c r="D33" s="48"/>
      <c r="E33" s="49"/>
    </row>
    <row r="34" spans="1:3" ht="20.25" thickBot="1">
      <c r="A34" s="50" t="s">
        <v>148</v>
      </c>
      <c r="C34" s="39">
        <f>SUM(C32:C33)</f>
        <v>42223131.59</v>
      </c>
    </row>
    <row r="35" spans="2:3" ht="18" customHeight="1" thickTop="1">
      <c r="B35" s="52" t="s">
        <v>149</v>
      </c>
      <c r="C35" s="53">
        <f>C18-C34</f>
        <v>4349156.269999996</v>
      </c>
    </row>
    <row r="36" spans="1:3" ht="14.25" customHeight="1">
      <c r="A36" s="52" t="s">
        <v>116</v>
      </c>
      <c r="B36" s="52" t="s">
        <v>133</v>
      </c>
      <c r="C36" s="54"/>
    </row>
    <row r="37" spans="2:5" ht="15.75" customHeight="1">
      <c r="B37" s="52" t="s">
        <v>150</v>
      </c>
      <c r="C37" s="55"/>
      <c r="D37" s="416"/>
      <c r="E37" s="416"/>
    </row>
    <row r="38" spans="1:3" ht="23.25" customHeight="1">
      <c r="A38" s="29"/>
      <c r="C38" s="28" t="s">
        <v>151</v>
      </c>
    </row>
    <row r="39" spans="1:5" ht="19.5">
      <c r="A39" s="30"/>
      <c r="C39" s="30" t="s">
        <v>157</v>
      </c>
      <c r="D39" s="30"/>
      <c r="E39" s="30"/>
    </row>
    <row r="40" spans="1:5" ht="19.5">
      <c r="A40" s="30"/>
      <c r="C40" s="30" t="s">
        <v>158</v>
      </c>
      <c r="D40" s="30"/>
      <c r="E40" s="30"/>
    </row>
    <row r="41" ht="14.25" customHeight="1"/>
    <row r="42" spans="1:3" ht="19.5">
      <c r="A42" s="22" t="s">
        <v>152</v>
      </c>
      <c r="C42" s="22" t="s">
        <v>153</v>
      </c>
    </row>
    <row r="43" spans="1:3" ht="19.5">
      <c r="A43" s="51" t="s">
        <v>154</v>
      </c>
      <c r="C43" s="22" t="s">
        <v>155</v>
      </c>
    </row>
    <row r="44" spans="1:3" ht="19.5">
      <c r="A44" s="51" t="s">
        <v>156</v>
      </c>
      <c r="C44" s="22" t="s">
        <v>114</v>
      </c>
    </row>
  </sheetData>
  <sheetProtection/>
  <mergeCells count="14">
    <mergeCell ref="A1:E1"/>
    <mergeCell ref="A2:E2"/>
    <mergeCell ref="A3:E3"/>
    <mergeCell ref="D37:E37"/>
    <mergeCell ref="D4:D5"/>
    <mergeCell ref="E4:E5"/>
    <mergeCell ref="A4:A5"/>
    <mergeCell ref="B4:B5"/>
    <mergeCell ref="C4:C5"/>
    <mergeCell ref="D19:D20"/>
    <mergeCell ref="E19:E20"/>
    <mergeCell ref="A19:A20"/>
    <mergeCell ref="B19:B20"/>
    <mergeCell ref="C19:C20"/>
  </mergeCells>
  <printOptions/>
  <pageMargins left="0.7874015748031497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36.8515625" style="64" customWidth="1"/>
    <col min="2" max="2" width="7.421875" style="64" customWidth="1"/>
    <col min="3" max="3" width="9.00390625" style="64" customWidth="1"/>
    <col min="4" max="4" width="18.28125" style="64" customWidth="1"/>
    <col min="5" max="16384" width="9.00390625" style="64" customWidth="1"/>
  </cols>
  <sheetData>
    <row r="1" spans="1:4" ht="18" customHeight="1">
      <c r="A1" s="420" t="s">
        <v>0</v>
      </c>
      <c r="B1" s="420"/>
      <c r="C1" s="420"/>
      <c r="D1" s="420"/>
    </row>
    <row r="2" spans="1:4" ht="18" customHeight="1">
      <c r="A2" s="420" t="s">
        <v>159</v>
      </c>
      <c r="B2" s="420"/>
      <c r="C2" s="420"/>
      <c r="D2" s="420"/>
    </row>
    <row r="3" spans="1:4" ht="16.5" customHeight="1">
      <c r="A3" s="421" t="s">
        <v>160</v>
      </c>
      <c r="B3" s="421"/>
      <c r="C3" s="421"/>
      <c r="D3" s="421"/>
    </row>
    <row r="4" spans="1:4" ht="18.75" customHeight="1">
      <c r="A4" s="61"/>
      <c r="B4" s="80" t="s">
        <v>161</v>
      </c>
      <c r="C4" s="61"/>
      <c r="D4" s="66"/>
    </row>
    <row r="5" spans="1:4" ht="18.75" customHeight="1">
      <c r="A5" s="61"/>
      <c r="B5" s="80" t="s">
        <v>175</v>
      </c>
      <c r="C5" s="61"/>
      <c r="D5" s="66"/>
    </row>
    <row r="6" spans="1:4" ht="22.5" thickBot="1">
      <c r="A6" s="74" t="s">
        <v>162</v>
      </c>
      <c r="B6" s="72">
        <v>2</v>
      </c>
      <c r="C6" s="59"/>
      <c r="D6" s="75">
        <v>12426853.99</v>
      </c>
    </row>
    <row r="7" spans="1:4" ht="18.75" customHeight="1" thickTop="1">
      <c r="A7" s="66" t="s">
        <v>172</v>
      </c>
      <c r="B7" s="72"/>
      <c r="C7" s="59"/>
      <c r="D7" s="67"/>
    </row>
    <row r="8" spans="1:4" ht="18" customHeight="1">
      <c r="A8" s="66" t="s">
        <v>173</v>
      </c>
      <c r="B8" s="72"/>
      <c r="C8" s="59"/>
      <c r="D8" s="67"/>
    </row>
    <row r="9" spans="1:4" ht="21" customHeight="1">
      <c r="A9" s="59" t="s">
        <v>610</v>
      </c>
      <c r="B9" s="72">
        <v>3</v>
      </c>
      <c r="C9" s="68"/>
      <c r="D9" s="307">
        <v>35370116.23</v>
      </c>
    </row>
    <row r="10" spans="1:4" ht="18" customHeight="1">
      <c r="A10" s="59" t="s">
        <v>496</v>
      </c>
      <c r="B10" s="239">
        <v>5</v>
      </c>
      <c r="C10" s="69"/>
      <c r="D10" s="67">
        <v>2025</v>
      </c>
    </row>
    <row r="11" spans="1:4" ht="18.75" customHeight="1">
      <c r="A11" s="59" t="s">
        <v>497</v>
      </c>
      <c r="B11" s="239">
        <v>5</v>
      </c>
      <c r="C11" s="69"/>
      <c r="D11" s="67">
        <v>83.66</v>
      </c>
    </row>
    <row r="12" spans="1:4" ht="18" customHeight="1">
      <c r="A12" s="59" t="s">
        <v>498</v>
      </c>
      <c r="B12" s="239">
        <v>5</v>
      </c>
      <c r="C12" s="69"/>
      <c r="D12" s="67">
        <v>200</v>
      </c>
    </row>
    <row r="13" spans="1:4" ht="19.5" customHeight="1">
      <c r="A13" s="59" t="s">
        <v>611</v>
      </c>
      <c r="B13" s="239">
        <v>6</v>
      </c>
      <c r="C13" s="69"/>
      <c r="D13" s="67">
        <v>45780</v>
      </c>
    </row>
    <row r="14" spans="1:4" ht="18.75" customHeight="1">
      <c r="A14" s="59" t="s">
        <v>612</v>
      </c>
      <c r="B14" s="239"/>
      <c r="C14" s="69"/>
      <c r="D14" s="67">
        <v>45780</v>
      </c>
    </row>
    <row r="15" spans="1:4" ht="19.5" customHeight="1">
      <c r="A15" s="59" t="s">
        <v>619</v>
      </c>
      <c r="B15" s="239">
        <v>7</v>
      </c>
      <c r="C15" s="69"/>
      <c r="D15" s="67">
        <v>492500</v>
      </c>
    </row>
    <row r="16" spans="1:4" ht="20.25" customHeight="1" thickBot="1">
      <c r="A16" s="66" t="s">
        <v>174</v>
      </c>
      <c r="B16" s="239"/>
      <c r="C16" s="69"/>
      <c r="D16" s="70">
        <f>SUM(D6:D15)</f>
        <v>48383338.879999995</v>
      </c>
    </row>
    <row r="17" spans="1:4" ht="20.25" customHeight="1" thickTop="1">
      <c r="A17" s="61"/>
      <c r="B17" s="65" t="s">
        <v>163</v>
      </c>
      <c r="C17" s="61"/>
      <c r="D17" s="71"/>
    </row>
    <row r="18" spans="1:4" ht="21.75">
      <c r="A18" s="61"/>
      <c r="B18" s="76" t="s">
        <v>175</v>
      </c>
      <c r="C18" s="61"/>
      <c r="D18" s="71"/>
    </row>
    <row r="19" spans="1:4" ht="22.5" thickBot="1">
      <c r="A19" s="76" t="s">
        <v>164</v>
      </c>
      <c r="B19" s="240"/>
      <c r="C19" s="61"/>
      <c r="D19" s="75">
        <v>12426853.99</v>
      </c>
    </row>
    <row r="20" spans="1:4" ht="22.5" thickTop="1">
      <c r="A20" s="71" t="s">
        <v>176</v>
      </c>
      <c r="B20" s="240"/>
      <c r="C20" s="61"/>
      <c r="D20" s="73"/>
    </row>
    <row r="21" spans="1:4" ht="21.75">
      <c r="A21" s="61" t="s">
        <v>514</v>
      </c>
      <c r="B21" s="72">
        <v>8</v>
      </c>
      <c r="C21" s="61"/>
      <c r="D21" s="69">
        <v>2029324.08</v>
      </c>
    </row>
    <row r="22" spans="1:4" ht="21.75">
      <c r="A22" s="61" t="s">
        <v>613</v>
      </c>
      <c r="B22" s="72">
        <v>4</v>
      </c>
      <c r="C22" s="61"/>
      <c r="D22" s="67">
        <v>1758496.26</v>
      </c>
    </row>
    <row r="23" spans="1:4" ht="21.75">
      <c r="A23" s="61" t="s">
        <v>614</v>
      </c>
      <c r="B23" s="72"/>
      <c r="C23" s="61"/>
      <c r="D23" s="67">
        <v>45780</v>
      </c>
    </row>
    <row r="24" spans="1:4" ht="21.75">
      <c r="A24" s="71" t="s">
        <v>177</v>
      </c>
      <c r="B24" s="72"/>
      <c r="C24" s="61"/>
      <c r="D24" s="79">
        <f>SUM(D21:D23)</f>
        <v>3833600.34</v>
      </c>
    </row>
    <row r="25" spans="1:4" ht="21.75">
      <c r="A25" s="71" t="s">
        <v>74</v>
      </c>
      <c r="B25" s="72"/>
      <c r="C25" s="61"/>
      <c r="D25" s="69"/>
    </row>
    <row r="26" spans="1:4" ht="21.75">
      <c r="A26" s="61" t="s">
        <v>74</v>
      </c>
      <c r="B26" s="72">
        <v>9</v>
      </c>
      <c r="C26" s="61"/>
      <c r="D26" s="69">
        <v>19244116.26</v>
      </c>
    </row>
    <row r="27" spans="1:4" ht="21.75">
      <c r="A27" s="61" t="s">
        <v>615</v>
      </c>
      <c r="B27" s="72"/>
      <c r="C27" s="69"/>
      <c r="D27" s="69">
        <v>12878768.29</v>
      </c>
    </row>
    <row r="28" spans="1:4" ht="21.75">
      <c r="A28" s="71" t="s">
        <v>178</v>
      </c>
      <c r="B28" s="61"/>
      <c r="C28" s="69"/>
      <c r="D28" s="81">
        <f>SUM(D26:D27)</f>
        <v>32122884.55</v>
      </c>
    </row>
    <row r="29" spans="1:4" ht="22.5" thickBot="1">
      <c r="A29" s="78" t="s">
        <v>179</v>
      </c>
      <c r="B29" s="61"/>
      <c r="C29" s="69"/>
      <c r="D29" s="70">
        <f>D24+D28+D19</f>
        <v>48383338.88</v>
      </c>
    </row>
    <row r="30" spans="1:4" ht="18.75" customHeight="1" thickTop="1">
      <c r="A30" s="61"/>
      <c r="B30" s="61"/>
      <c r="C30" s="69"/>
      <c r="D30" s="61"/>
    </row>
    <row r="31" spans="1:4" ht="21.75">
      <c r="A31" s="61"/>
      <c r="B31" s="61"/>
      <c r="C31" s="69" t="s">
        <v>616</v>
      </c>
      <c r="D31" s="61"/>
    </row>
    <row r="32" spans="1:4" ht="21.75">
      <c r="A32" s="61"/>
      <c r="B32" s="61"/>
      <c r="C32" s="61" t="s">
        <v>165</v>
      </c>
      <c r="D32" s="69"/>
    </row>
    <row r="33" spans="1:4" ht="21.75">
      <c r="A33" s="61"/>
      <c r="B33" s="61"/>
      <c r="C33" s="61" t="s">
        <v>166</v>
      </c>
      <c r="D33" s="73"/>
    </row>
    <row r="34" spans="1:4" ht="15.75" customHeight="1">
      <c r="A34" s="61"/>
      <c r="B34" s="61"/>
      <c r="C34" s="61"/>
      <c r="D34" s="61"/>
    </row>
    <row r="35" spans="1:4" ht="21.75">
      <c r="A35" s="61" t="s">
        <v>167</v>
      </c>
      <c r="B35" s="61"/>
      <c r="C35" s="61" t="s">
        <v>168</v>
      </c>
      <c r="D35" s="61"/>
    </row>
    <row r="36" spans="1:4" ht="21.75">
      <c r="A36" s="61" t="s">
        <v>169</v>
      </c>
      <c r="B36" s="61"/>
      <c r="C36" s="61" t="s">
        <v>170</v>
      </c>
      <c r="D36" s="61"/>
    </row>
    <row r="37" spans="1:4" ht="21.75">
      <c r="A37" s="61" t="s">
        <v>171</v>
      </c>
      <c r="B37" s="61"/>
      <c r="C37" s="61" t="s">
        <v>114</v>
      </c>
      <c r="D37" s="61"/>
    </row>
  </sheetData>
  <sheetProtection/>
  <mergeCells count="3">
    <mergeCell ref="A1:D1"/>
    <mergeCell ref="A2:D2"/>
    <mergeCell ref="A3:D3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9">
      <selection activeCell="E26" sqref="E26"/>
    </sheetView>
  </sheetViews>
  <sheetFormatPr defaultColWidth="9.140625" defaultRowHeight="15"/>
  <cols>
    <col min="1" max="1" width="19.421875" style="85" customWidth="1"/>
    <col min="2" max="2" width="12.421875" style="85" customWidth="1"/>
    <col min="3" max="4" width="9.00390625" style="85" customWidth="1"/>
    <col min="5" max="5" width="12.140625" style="85" customWidth="1"/>
    <col min="6" max="6" width="13.421875" style="85" customWidth="1"/>
    <col min="7" max="7" width="11.57421875" style="85" customWidth="1"/>
    <col min="8" max="12" width="9.140625" style="85" bestFit="1" customWidth="1"/>
    <col min="13" max="13" width="10.421875" style="85" bestFit="1" customWidth="1"/>
    <col min="14" max="14" width="9.140625" style="85" bestFit="1" customWidth="1"/>
    <col min="15" max="15" width="10.421875" style="85" bestFit="1" customWidth="1"/>
    <col min="16" max="17" width="9.140625" style="85" bestFit="1" customWidth="1"/>
    <col min="18" max="18" width="10.421875" style="85" bestFit="1" customWidth="1"/>
    <col min="19" max="16384" width="9.00390625" style="85" customWidth="1"/>
  </cols>
  <sheetData>
    <row r="1" spans="1:7" ht="18.75">
      <c r="A1" s="422" t="s">
        <v>0</v>
      </c>
      <c r="B1" s="422"/>
      <c r="C1" s="422"/>
      <c r="D1" s="422"/>
      <c r="E1" s="422"/>
      <c r="F1" s="422"/>
      <c r="G1" s="422"/>
    </row>
    <row r="2" spans="1:7" ht="18.75">
      <c r="A2" s="422" t="s">
        <v>489</v>
      </c>
      <c r="B2" s="422"/>
      <c r="C2" s="422"/>
      <c r="D2" s="422"/>
      <c r="E2" s="422"/>
      <c r="F2" s="422"/>
      <c r="G2" s="422"/>
    </row>
    <row r="3" spans="1:7" ht="18.75">
      <c r="A3" s="424" t="s">
        <v>502</v>
      </c>
      <c r="B3" s="424"/>
      <c r="C3" s="424"/>
      <c r="D3" s="424"/>
      <c r="E3" s="424"/>
      <c r="F3" s="424"/>
      <c r="G3" s="424"/>
    </row>
    <row r="4" spans="1:7" ht="22.5" customHeight="1">
      <c r="A4" s="423" t="s">
        <v>503</v>
      </c>
      <c r="B4" s="423"/>
      <c r="C4" s="423"/>
      <c r="D4" s="423"/>
      <c r="E4" s="423"/>
      <c r="F4" s="423"/>
      <c r="G4" s="423"/>
    </row>
    <row r="5" spans="1:7" ht="18.75">
      <c r="A5" s="86" t="s">
        <v>180</v>
      </c>
      <c r="B5" s="86" t="s">
        <v>181</v>
      </c>
      <c r="C5" s="86" t="s">
        <v>182</v>
      </c>
      <c r="D5" s="86" t="s">
        <v>183</v>
      </c>
      <c r="E5" s="86" t="s">
        <v>184</v>
      </c>
      <c r="F5" s="86" t="s">
        <v>185</v>
      </c>
      <c r="G5" s="86" t="s">
        <v>186</v>
      </c>
    </row>
    <row r="6" spans="1:7" ht="18.75">
      <c r="A6" s="105" t="s">
        <v>187</v>
      </c>
      <c r="B6" s="106"/>
      <c r="C6" s="106"/>
      <c r="D6" s="106"/>
      <c r="E6" s="106"/>
      <c r="F6" s="106"/>
      <c r="G6" s="106"/>
    </row>
    <row r="7" spans="1:7" ht="32.25" customHeight="1">
      <c r="A7" s="84" t="s">
        <v>188</v>
      </c>
      <c r="B7" s="102" t="s">
        <v>9</v>
      </c>
      <c r="C7" s="103"/>
      <c r="D7" s="103"/>
      <c r="E7" s="84"/>
      <c r="F7" s="104" t="s">
        <v>189</v>
      </c>
      <c r="G7" s="102" t="s">
        <v>9</v>
      </c>
    </row>
    <row r="8" spans="1:7" ht="18.75">
      <c r="A8" s="101" t="s">
        <v>190</v>
      </c>
      <c r="B8" s="88" t="s">
        <v>9</v>
      </c>
      <c r="C8" s="84"/>
      <c r="D8" s="84"/>
      <c r="E8" s="101"/>
      <c r="F8" s="84" t="s">
        <v>191</v>
      </c>
      <c r="G8" s="88" t="s">
        <v>9</v>
      </c>
    </row>
    <row r="9" spans="1:7" ht="18.75">
      <c r="A9" s="111" t="s">
        <v>192</v>
      </c>
      <c r="B9" s="112">
        <v>620883.42</v>
      </c>
      <c r="C9" s="113"/>
      <c r="D9" s="113"/>
      <c r="E9" s="112">
        <f>SUM(B9:D9)</f>
        <v>620883.42</v>
      </c>
      <c r="F9" s="113" t="s">
        <v>193</v>
      </c>
      <c r="G9" s="114">
        <f>SUM(D9:F9)</f>
        <v>620883.42</v>
      </c>
    </row>
    <row r="10" spans="1:7" ht="18.75">
      <c r="A10" s="110" t="s">
        <v>194</v>
      </c>
      <c r="B10" s="108">
        <v>114676.6</v>
      </c>
      <c r="C10" s="103"/>
      <c r="D10" s="103"/>
      <c r="E10" s="108">
        <f aca="true" t="shared" si="0" ref="E10:E15">SUM(B10:D10)</f>
        <v>114676.6</v>
      </c>
      <c r="F10" s="103" t="s">
        <v>193</v>
      </c>
      <c r="G10" s="109">
        <f aca="true" t="shared" si="1" ref="G10:G15">SUM(D10:F10)</f>
        <v>114676.6</v>
      </c>
    </row>
    <row r="11" spans="1:7" ht="30" customHeight="1">
      <c r="A11" s="110" t="s">
        <v>195</v>
      </c>
      <c r="B11" s="108">
        <v>919643</v>
      </c>
      <c r="C11" s="103"/>
      <c r="D11" s="103"/>
      <c r="E11" s="108">
        <f t="shared" si="0"/>
        <v>919643</v>
      </c>
      <c r="F11" s="104" t="s">
        <v>196</v>
      </c>
      <c r="G11" s="109">
        <f t="shared" si="1"/>
        <v>919643</v>
      </c>
    </row>
    <row r="12" spans="1:7" ht="30" customHeight="1">
      <c r="A12" s="107" t="s">
        <v>197</v>
      </c>
      <c r="B12" s="108">
        <v>219000</v>
      </c>
      <c r="C12" s="103"/>
      <c r="D12" s="103"/>
      <c r="E12" s="108">
        <f t="shared" si="0"/>
        <v>219000</v>
      </c>
      <c r="F12" s="103" t="s">
        <v>193</v>
      </c>
      <c r="G12" s="109">
        <f t="shared" si="1"/>
        <v>219000</v>
      </c>
    </row>
    <row r="13" spans="1:7" ht="30.75" customHeight="1">
      <c r="A13" s="82" t="s">
        <v>198</v>
      </c>
      <c r="B13" s="83">
        <v>217000</v>
      </c>
      <c r="C13" s="84"/>
      <c r="D13" s="84"/>
      <c r="E13" s="83">
        <f t="shared" si="0"/>
        <v>217000</v>
      </c>
      <c r="F13" s="84" t="s">
        <v>193</v>
      </c>
      <c r="G13" s="83">
        <f t="shared" si="1"/>
        <v>217000</v>
      </c>
    </row>
    <row r="14" spans="1:7" ht="18.75">
      <c r="A14" s="111" t="s">
        <v>199</v>
      </c>
      <c r="B14" s="112">
        <v>14736</v>
      </c>
      <c r="C14" s="113"/>
      <c r="D14" s="113"/>
      <c r="E14" s="112">
        <f t="shared" si="0"/>
        <v>14736</v>
      </c>
      <c r="F14" s="113" t="s">
        <v>193</v>
      </c>
      <c r="G14" s="114">
        <f t="shared" si="1"/>
        <v>14736</v>
      </c>
    </row>
    <row r="15" spans="1:7" ht="18.75">
      <c r="A15" s="84" t="s">
        <v>200</v>
      </c>
      <c r="B15" s="83">
        <v>467244.97</v>
      </c>
      <c r="C15" s="83"/>
      <c r="D15" s="84"/>
      <c r="E15" s="83">
        <f t="shared" si="0"/>
        <v>467244.97</v>
      </c>
      <c r="F15" s="84" t="s">
        <v>193</v>
      </c>
      <c r="G15" s="83">
        <f t="shared" si="1"/>
        <v>467244.97</v>
      </c>
    </row>
    <row r="16" spans="1:7" ht="28.5" customHeight="1">
      <c r="A16" s="115" t="s">
        <v>201</v>
      </c>
      <c r="B16" s="112">
        <v>628000</v>
      </c>
      <c r="C16" s="112"/>
      <c r="D16" s="113"/>
      <c r="E16" s="112">
        <v>628000</v>
      </c>
      <c r="F16" s="113" t="s">
        <v>193</v>
      </c>
      <c r="G16" s="114">
        <v>628000</v>
      </c>
    </row>
    <row r="17" spans="1:7" ht="18.75">
      <c r="A17" s="84" t="s">
        <v>202</v>
      </c>
      <c r="B17" s="83">
        <v>90000</v>
      </c>
      <c r="C17" s="83"/>
      <c r="D17" s="84"/>
      <c r="E17" s="83">
        <v>90000</v>
      </c>
      <c r="F17" s="84" t="s">
        <v>193</v>
      </c>
      <c r="G17" s="83">
        <v>90000</v>
      </c>
    </row>
    <row r="18" spans="1:7" ht="29.25" customHeight="1">
      <c r="A18" s="115" t="s">
        <v>203</v>
      </c>
      <c r="B18" s="112">
        <v>1879000</v>
      </c>
      <c r="C18" s="112"/>
      <c r="D18" s="113"/>
      <c r="E18" s="112">
        <f>SUM(B18:D18)</f>
        <v>1879000</v>
      </c>
      <c r="F18" s="113" t="s">
        <v>130</v>
      </c>
      <c r="G18" s="114">
        <v>1879000</v>
      </c>
    </row>
    <row r="19" spans="1:7" ht="18.75">
      <c r="A19" s="111" t="s">
        <v>204</v>
      </c>
      <c r="B19" s="112">
        <v>92500</v>
      </c>
      <c r="C19" s="112"/>
      <c r="D19" s="113"/>
      <c r="E19" s="112">
        <f>SUM(B19:D19)</f>
        <v>92500</v>
      </c>
      <c r="F19" s="113" t="s">
        <v>193</v>
      </c>
      <c r="G19" s="114">
        <v>92500</v>
      </c>
    </row>
    <row r="20" spans="1:7" ht="18.75">
      <c r="A20" s="110" t="s">
        <v>205</v>
      </c>
      <c r="B20" s="108">
        <v>88700</v>
      </c>
      <c r="C20" s="108"/>
      <c r="D20" s="103"/>
      <c r="E20" s="108">
        <f>SUM(B20:D20)</f>
        <v>88700</v>
      </c>
      <c r="F20" s="103" t="s">
        <v>193</v>
      </c>
      <c r="G20" s="109">
        <v>88700</v>
      </c>
    </row>
    <row r="21" spans="1:7" ht="18.75">
      <c r="A21" s="113" t="s">
        <v>206</v>
      </c>
      <c r="B21" s="112">
        <v>190000</v>
      </c>
      <c r="C21" s="112"/>
      <c r="D21" s="113"/>
      <c r="E21" s="112">
        <v>190000</v>
      </c>
      <c r="F21" s="113" t="s">
        <v>193</v>
      </c>
      <c r="G21" s="112">
        <v>190000</v>
      </c>
    </row>
    <row r="22" spans="1:7" ht="18.75">
      <c r="A22" s="124"/>
      <c r="B22" s="125"/>
      <c r="C22" s="125"/>
      <c r="D22" s="124"/>
      <c r="E22" s="125"/>
      <c r="F22" s="124"/>
      <c r="G22" s="125"/>
    </row>
    <row r="23" spans="1:17" ht="18.75">
      <c r="A23" s="120" t="s">
        <v>207</v>
      </c>
      <c r="B23" s="122">
        <f>SUM(B9:B22)</f>
        <v>5541383.99</v>
      </c>
      <c r="C23" s="123">
        <f>SUM(C9:C22)</f>
        <v>0</v>
      </c>
      <c r="D23" s="122"/>
      <c r="E23" s="122">
        <f>B23+C23-D23</f>
        <v>5541383.99</v>
      </c>
      <c r="F23" s="121"/>
      <c r="G23" s="122">
        <f>SUM(E23)</f>
        <v>5541383.99</v>
      </c>
      <c r="H23" s="85" t="s">
        <v>601</v>
      </c>
      <c r="I23" s="85" t="s">
        <v>602</v>
      </c>
      <c r="J23" s="85" t="s">
        <v>603</v>
      </c>
      <c r="K23" s="85" t="s">
        <v>604</v>
      </c>
      <c r="L23" s="85" t="s">
        <v>605</v>
      </c>
      <c r="M23" s="85" t="s">
        <v>606</v>
      </c>
      <c r="N23" s="85" t="s">
        <v>607</v>
      </c>
      <c r="O23" s="85" t="s">
        <v>608</v>
      </c>
      <c r="P23" s="85" t="s">
        <v>580</v>
      </c>
      <c r="Q23" s="85" t="s">
        <v>609</v>
      </c>
    </row>
    <row r="24" spans="1:17" ht="18.75">
      <c r="A24" s="116" t="s">
        <v>208</v>
      </c>
      <c r="B24" s="119"/>
      <c r="C24" s="108"/>
      <c r="D24" s="103"/>
      <c r="E24" s="108"/>
      <c r="F24" s="103"/>
      <c r="G24" s="109"/>
      <c r="H24" s="85">
        <v>70000</v>
      </c>
      <c r="I24" s="85">
        <v>28000</v>
      </c>
      <c r="J24" s="85">
        <v>36800</v>
      </c>
      <c r="K24" s="85">
        <v>35000</v>
      </c>
      <c r="L24" s="85">
        <v>19000</v>
      </c>
      <c r="M24" s="85">
        <v>1368410</v>
      </c>
      <c r="N24" s="85">
        <v>7000</v>
      </c>
      <c r="O24" s="85">
        <v>3262400</v>
      </c>
      <c r="P24" s="85">
        <v>169000</v>
      </c>
      <c r="Q24" s="85">
        <v>86500</v>
      </c>
    </row>
    <row r="25" spans="1:14" ht="18.75">
      <c r="A25" s="113" t="s">
        <v>209</v>
      </c>
      <c r="B25" s="112">
        <v>589120</v>
      </c>
      <c r="C25" s="112">
        <v>60000</v>
      </c>
      <c r="D25" s="112">
        <v>73500</v>
      </c>
      <c r="E25" s="117">
        <f aca="true" t="shared" si="2" ref="E25:E34">B25+C25-D25</f>
        <v>575620</v>
      </c>
      <c r="F25" s="103" t="s">
        <v>193</v>
      </c>
      <c r="G25" s="117">
        <f aca="true" t="shared" si="3" ref="G25:G34">SUM(E25)</f>
        <v>575620</v>
      </c>
      <c r="H25" s="85">
        <v>42000</v>
      </c>
      <c r="I25" s="85">
        <v>24760</v>
      </c>
      <c r="J25" s="85">
        <v>65500</v>
      </c>
      <c r="K25" s="85">
        <v>89000</v>
      </c>
      <c r="L25" s="85">
        <v>19500</v>
      </c>
      <c r="M25" s="85">
        <v>66825</v>
      </c>
      <c r="N25" s="85">
        <v>172500</v>
      </c>
    </row>
    <row r="26" spans="1:14" ht="18.75">
      <c r="A26" s="113" t="s">
        <v>210</v>
      </c>
      <c r="B26" s="112">
        <v>1725967</v>
      </c>
      <c r="C26" s="112"/>
      <c r="D26" s="112">
        <v>6192</v>
      </c>
      <c r="E26" s="117">
        <f t="shared" si="2"/>
        <v>1719775</v>
      </c>
      <c r="F26" s="103" t="s">
        <v>193</v>
      </c>
      <c r="G26" s="117">
        <f t="shared" si="3"/>
        <v>1719775</v>
      </c>
      <c r="H26" s="85">
        <v>70000</v>
      </c>
      <c r="I26" s="85">
        <v>28000</v>
      </c>
      <c r="J26" s="85">
        <v>36800</v>
      </c>
      <c r="K26" s="85">
        <v>328120</v>
      </c>
      <c r="M26" s="85">
        <v>7000</v>
      </c>
      <c r="N26" s="85">
        <v>9500</v>
      </c>
    </row>
    <row r="27" spans="1:13" ht="18.75">
      <c r="A27" s="113" t="s">
        <v>211</v>
      </c>
      <c r="B27" s="112">
        <v>219165</v>
      </c>
      <c r="C27" s="112">
        <v>65500</v>
      </c>
      <c r="D27" s="113"/>
      <c r="E27" s="117">
        <f t="shared" si="2"/>
        <v>284665</v>
      </c>
      <c r="F27" s="103" t="s">
        <v>193</v>
      </c>
      <c r="G27" s="117">
        <f t="shared" si="3"/>
        <v>284665</v>
      </c>
      <c r="H27" s="85">
        <v>42000</v>
      </c>
      <c r="I27" s="85">
        <v>400800</v>
      </c>
      <c r="J27" s="85">
        <v>62650</v>
      </c>
      <c r="K27" s="85">
        <v>10000</v>
      </c>
      <c r="M27" s="85">
        <v>40000</v>
      </c>
    </row>
    <row r="28" spans="1:13" ht="18.75">
      <c r="A28" s="84" t="s">
        <v>212</v>
      </c>
      <c r="B28" s="83">
        <v>73000</v>
      </c>
      <c r="C28" s="83">
        <v>123000</v>
      </c>
      <c r="D28" s="83"/>
      <c r="E28" s="89">
        <f t="shared" si="2"/>
        <v>196000</v>
      </c>
      <c r="F28" s="103" t="s">
        <v>193</v>
      </c>
      <c r="G28" s="89">
        <f t="shared" si="3"/>
        <v>196000</v>
      </c>
      <c r="H28" s="85">
        <v>107165</v>
      </c>
      <c r="K28" s="85">
        <v>35000</v>
      </c>
      <c r="M28" s="85">
        <v>91240</v>
      </c>
    </row>
    <row r="29" spans="1:18" ht="18.75">
      <c r="A29" s="111" t="s">
        <v>213</v>
      </c>
      <c r="B29" s="112">
        <v>86500</v>
      </c>
      <c r="C29" s="112"/>
      <c r="D29" s="113"/>
      <c r="E29" s="117">
        <f t="shared" si="2"/>
        <v>86500</v>
      </c>
      <c r="F29" s="103" t="s">
        <v>193</v>
      </c>
      <c r="G29" s="118">
        <f t="shared" si="3"/>
        <v>86500</v>
      </c>
      <c r="H29" s="306">
        <f>SUM(H24:H28)</f>
        <v>331165</v>
      </c>
      <c r="I29" s="306">
        <f aca="true" t="shared" si="4" ref="I29:Q29">SUM(I24:I28)</f>
        <v>481560</v>
      </c>
      <c r="J29" s="306">
        <f t="shared" si="4"/>
        <v>201750</v>
      </c>
      <c r="K29" s="306">
        <f t="shared" si="4"/>
        <v>497120</v>
      </c>
      <c r="L29" s="306">
        <f t="shared" si="4"/>
        <v>38500</v>
      </c>
      <c r="M29" s="306">
        <f t="shared" si="4"/>
        <v>1573475</v>
      </c>
      <c r="N29" s="306">
        <f t="shared" si="4"/>
        <v>189000</v>
      </c>
      <c r="O29" s="306">
        <f t="shared" si="4"/>
        <v>3262400</v>
      </c>
      <c r="P29" s="306">
        <f t="shared" si="4"/>
        <v>169000</v>
      </c>
      <c r="Q29" s="306">
        <f t="shared" si="4"/>
        <v>86500</v>
      </c>
      <c r="R29" s="306">
        <f>SUM(H29:Q29)</f>
        <v>6830470</v>
      </c>
    </row>
    <row r="30" spans="1:7" ht="18.75">
      <c r="A30" s="84" t="s">
        <v>214</v>
      </c>
      <c r="B30" s="83">
        <v>473560</v>
      </c>
      <c r="C30" s="83"/>
      <c r="D30" s="84">
        <v>20000</v>
      </c>
      <c r="E30" s="89">
        <f t="shared" si="2"/>
        <v>453560</v>
      </c>
      <c r="F30" s="103" t="s">
        <v>193</v>
      </c>
      <c r="G30" s="89">
        <f t="shared" si="3"/>
        <v>453560</v>
      </c>
    </row>
    <row r="31" spans="1:7" ht="18.75">
      <c r="A31" s="111" t="s">
        <v>215</v>
      </c>
      <c r="B31" s="112">
        <v>99450</v>
      </c>
      <c r="C31" s="112"/>
      <c r="D31" s="113"/>
      <c r="E31" s="117">
        <f t="shared" si="2"/>
        <v>99450</v>
      </c>
      <c r="F31" s="103" t="s">
        <v>193</v>
      </c>
      <c r="G31" s="118">
        <f t="shared" si="3"/>
        <v>99450</v>
      </c>
    </row>
    <row r="32" spans="1:10" ht="18.75">
      <c r="A32" s="84" t="s">
        <v>216</v>
      </c>
      <c r="B32" s="83">
        <v>38500</v>
      </c>
      <c r="C32" s="83"/>
      <c r="D32" s="83"/>
      <c r="E32" s="89">
        <f t="shared" si="2"/>
        <v>38500</v>
      </c>
      <c r="F32" s="103" t="s">
        <v>193</v>
      </c>
      <c r="G32" s="89">
        <f t="shared" si="3"/>
        <v>38500</v>
      </c>
      <c r="J32" s="85">
        <v>6885470</v>
      </c>
    </row>
    <row r="33" spans="1:7" ht="18.75">
      <c r="A33" s="111" t="s">
        <v>217</v>
      </c>
      <c r="B33" s="112">
        <v>3262400</v>
      </c>
      <c r="C33" s="112"/>
      <c r="D33" s="113"/>
      <c r="E33" s="117">
        <f t="shared" si="2"/>
        <v>3262400</v>
      </c>
      <c r="F33" s="124" t="s">
        <v>193</v>
      </c>
      <c r="G33" s="118">
        <f t="shared" si="3"/>
        <v>3262400</v>
      </c>
    </row>
    <row r="34" spans="1:7" ht="18.75">
      <c r="A34" s="124" t="s">
        <v>218</v>
      </c>
      <c r="B34" s="125">
        <v>169000</v>
      </c>
      <c r="C34" s="125"/>
      <c r="D34" s="124"/>
      <c r="E34" s="126">
        <f t="shared" si="2"/>
        <v>169000</v>
      </c>
      <c r="F34" s="124" t="s">
        <v>193</v>
      </c>
      <c r="G34" s="126">
        <f t="shared" si="3"/>
        <v>169000</v>
      </c>
    </row>
    <row r="35" spans="1:7" ht="18.75">
      <c r="A35" s="87"/>
      <c r="B35" s="83"/>
      <c r="C35" s="83"/>
      <c r="D35" s="84"/>
      <c r="E35" s="83"/>
      <c r="F35" s="84"/>
      <c r="G35" s="89"/>
    </row>
    <row r="36" spans="1:7" ht="18.75">
      <c r="A36" s="90" t="s">
        <v>219</v>
      </c>
      <c r="B36" s="91">
        <f>SUM(B25:B35)</f>
        <v>6736662</v>
      </c>
      <c r="C36" s="92">
        <f>SUM(C25:C35)</f>
        <v>248500</v>
      </c>
      <c r="D36" s="93">
        <f>SUM(D25:D35)</f>
        <v>99692</v>
      </c>
      <c r="E36" s="91">
        <f>SUM(E25:E35)</f>
        <v>6885470</v>
      </c>
      <c r="F36" s="94" t="s">
        <v>193</v>
      </c>
      <c r="G36" s="91">
        <f>SUM(E36)</f>
        <v>6885470</v>
      </c>
    </row>
    <row r="37" spans="1:7" ht="22.5" thickBot="1">
      <c r="A37" s="95" t="s">
        <v>220</v>
      </c>
      <c r="B37" s="96">
        <f>SUM(B23,B36)</f>
        <v>12278045.99</v>
      </c>
      <c r="C37" s="97"/>
      <c r="D37" s="98"/>
      <c r="E37" s="99">
        <f>SUM(E23,E36)</f>
        <v>12426853.99</v>
      </c>
      <c r="F37" s="100"/>
      <c r="G37" s="96">
        <f>SUM(G23,G36)</f>
        <v>12426853.99</v>
      </c>
    </row>
    <row r="38" ht="15" thickTop="1"/>
  </sheetData>
  <sheetProtection/>
  <mergeCells count="4">
    <mergeCell ref="A1:G1"/>
    <mergeCell ref="A2:G2"/>
    <mergeCell ref="A4:G4"/>
    <mergeCell ref="A3:G3"/>
  </mergeCells>
  <printOptions/>
  <pageMargins left="0.7086614173228347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E48" sqref="E48"/>
    </sheetView>
  </sheetViews>
  <sheetFormatPr defaultColWidth="9.140625" defaultRowHeight="15"/>
  <cols>
    <col min="1" max="1" width="22.00390625" style="56" customWidth="1"/>
    <col min="2" max="2" width="7.00390625" style="56" customWidth="1"/>
    <col min="3" max="4" width="12.140625" style="56" customWidth="1"/>
    <col min="5" max="5" width="12.421875" style="56" customWidth="1"/>
    <col min="6" max="6" width="12.140625" style="56" customWidth="1"/>
    <col min="7" max="7" width="12.28125" style="56" customWidth="1"/>
    <col min="8" max="8" width="12.421875" style="56" customWidth="1"/>
    <col min="9" max="9" width="12.7109375" style="56" customWidth="1"/>
    <col min="10" max="10" width="12.421875" style="56" customWidth="1"/>
    <col min="11" max="16384" width="9.00390625" style="56" customWidth="1"/>
  </cols>
  <sheetData>
    <row r="1" spans="1:10" ht="17.25" customHeight="1">
      <c r="A1" s="433" t="s">
        <v>221</v>
      </c>
      <c r="B1" s="433"/>
      <c r="C1" s="433"/>
      <c r="D1" s="433"/>
      <c r="E1" s="433"/>
      <c r="F1" s="433"/>
      <c r="G1" s="433"/>
      <c r="H1" s="433"/>
      <c r="I1" s="433"/>
      <c r="J1" s="433"/>
    </row>
    <row r="2" spans="1:10" ht="17.25" customHeight="1">
      <c r="A2" s="433" t="s">
        <v>0</v>
      </c>
      <c r="B2" s="433"/>
      <c r="C2" s="433"/>
      <c r="D2" s="433"/>
      <c r="E2" s="433"/>
      <c r="F2" s="433"/>
      <c r="G2" s="433"/>
      <c r="H2" s="433"/>
      <c r="I2" s="433"/>
      <c r="J2" s="433"/>
    </row>
    <row r="3" spans="1:10" ht="19.5" customHeight="1">
      <c r="A3" s="434" t="s">
        <v>3</v>
      </c>
      <c r="B3" s="434" t="s">
        <v>4</v>
      </c>
      <c r="C3" s="435" t="s">
        <v>222</v>
      </c>
      <c r="D3" s="435"/>
      <c r="E3" s="426" t="s">
        <v>223</v>
      </c>
      <c r="F3" s="427"/>
      <c r="G3" s="435" t="s">
        <v>224</v>
      </c>
      <c r="H3" s="435"/>
      <c r="I3" s="435" t="s">
        <v>225</v>
      </c>
      <c r="J3" s="435"/>
    </row>
    <row r="4" spans="1:10" ht="19.5" customHeight="1">
      <c r="A4" s="430"/>
      <c r="B4" s="430"/>
      <c r="C4" s="425" t="s">
        <v>226</v>
      </c>
      <c r="D4" s="425"/>
      <c r="E4" s="428"/>
      <c r="F4" s="429"/>
      <c r="G4" s="425" t="s">
        <v>228</v>
      </c>
      <c r="H4" s="425"/>
      <c r="I4" s="425" t="s">
        <v>229</v>
      </c>
      <c r="J4" s="425"/>
    </row>
    <row r="5" spans="1:10" ht="20.25" customHeight="1">
      <c r="A5" s="431"/>
      <c r="B5" s="431"/>
      <c r="C5" s="127" t="s">
        <v>5</v>
      </c>
      <c r="D5" s="127" t="s">
        <v>6</v>
      </c>
      <c r="E5" s="127" t="s">
        <v>5</v>
      </c>
      <c r="F5" s="127" t="s">
        <v>6</v>
      </c>
      <c r="G5" s="127" t="s">
        <v>5</v>
      </c>
      <c r="H5" s="127" t="s">
        <v>6</v>
      </c>
      <c r="I5" s="127" t="s">
        <v>161</v>
      </c>
      <c r="J5" s="127" t="s">
        <v>230</v>
      </c>
    </row>
    <row r="6" spans="1:10" ht="24">
      <c r="A6" s="128" t="s">
        <v>231</v>
      </c>
      <c r="B6" s="129" t="s">
        <v>11</v>
      </c>
      <c r="C6" s="130">
        <v>9991291.29</v>
      </c>
      <c r="D6" s="130"/>
      <c r="E6" s="130"/>
      <c r="F6" s="130"/>
      <c r="G6" s="130"/>
      <c r="H6" s="130"/>
      <c r="I6" s="130">
        <v>9991291.29</v>
      </c>
      <c r="J6" s="128"/>
    </row>
    <row r="7" spans="1:10" ht="24">
      <c r="A7" s="128" t="s">
        <v>232</v>
      </c>
      <c r="B7" s="129" t="s">
        <v>11</v>
      </c>
      <c r="C7" s="130">
        <v>1007116.9</v>
      </c>
      <c r="D7" s="130"/>
      <c r="E7" s="130"/>
      <c r="F7" s="130"/>
      <c r="G7" s="130"/>
      <c r="H7" s="130"/>
      <c r="I7" s="130">
        <v>1007116.9</v>
      </c>
      <c r="J7" s="128"/>
    </row>
    <row r="8" spans="1:10" ht="24">
      <c r="A8" s="128" t="s">
        <v>233</v>
      </c>
      <c r="B8" s="129" t="s">
        <v>11</v>
      </c>
      <c r="C8" s="130">
        <v>4236.04</v>
      </c>
      <c r="D8" s="130"/>
      <c r="E8" s="130"/>
      <c r="F8" s="130"/>
      <c r="G8" s="130"/>
      <c r="H8" s="130"/>
      <c r="I8" s="130">
        <v>4236.04</v>
      </c>
      <c r="J8" s="128"/>
    </row>
    <row r="9" spans="1:10" ht="24">
      <c r="A9" s="128" t="s">
        <v>234</v>
      </c>
      <c r="B9" s="129" t="s">
        <v>11</v>
      </c>
      <c r="C9" s="130">
        <v>939706.78</v>
      </c>
      <c r="D9" s="130"/>
      <c r="E9" s="130"/>
      <c r="F9" s="130"/>
      <c r="G9" s="130"/>
      <c r="H9" s="130"/>
      <c r="I9" s="130">
        <v>939706.78</v>
      </c>
      <c r="J9" s="128"/>
    </row>
    <row r="10" spans="1:10" ht="24">
      <c r="A10" s="131" t="s">
        <v>235</v>
      </c>
      <c r="B10" s="129" t="s">
        <v>11</v>
      </c>
      <c r="C10" s="130">
        <v>6211852.46</v>
      </c>
      <c r="D10" s="130"/>
      <c r="E10" s="130"/>
      <c r="F10" s="130"/>
      <c r="G10" s="130"/>
      <c r="H10" s="130"/>
      <c r="I10" s="130">
        <v>6211852.46</v>
      </c>
      <c r="J10" s="128"/>
    </row>
    <row r="11" spans="1:10" ht="24">
      <c r="A11" s="131" t="s">
        <v>236</v>
      </c>
      <c r="B11" s="129" t="s">
        <v>21</v>
      </c>
      <c r="C11" s="130">
        <v>12579732.59</v>
      </c>
      <c r="D11" s="130"/>
      <c r="E11" s="130"/>
      <c r="F11" s="130"/>
      <c r="G11" s="130"/>
      <c r="H11" s="130"/>
      <c r="I11" s="130">
        <v>12579732.59</v>
      </c>
      <c r="J11" s="128" t="s">
        <v>50</v>
      </c>
    </row>
    <row r="12" spans="1:10" ht="24">
      <c r="A12" s="128" t="s">
        <v>237</v>
      </c>
      <c r="B12" s="129" t="s">
        <v>8</v>
      </c>
      <c r="C12" s="130" t="s">
        <v>9</v>
      </c>
      <c r="D12" s="130"/>
      <c r="E12" s="130" t="s">
        <v>50</v>
      </c>
      <c r="F12" s="130"/>
      <c r="G12" s="130"/>
      <c r="H12" s="130"/>
      <c r="I12" s="132" t="s">
        <v>9</v>
      </c>
      <c r="J12" s="128"/>
    </row>
    <row r="13" spans="1:10" ht="24">
      <c r="A13" s="128" t="s">
        <v>238</v>
      </c>
      <c r="B13" s="129" t="s">
        <v>24</v>
      </c>
      <c r="C13" s="130" t="s">
        <v>9</v>
      </c>
      <c r="D13" s="130"/>
      <c r="E13" s="130"/>
      <c r="F13" s="130"/>
      <c r="G13" s="130"/>
      <c r="H13" s="130"/>
      <c r="I13" s="130" t="s">
        <v>9</v>
      </c>
      <c r="J13" s="128"/>
    </row>
    <row r="14" spans="1:10" ht="21" customHeight="1">
      <c r="A14" s="128" t="s">
        <v>239</v>
      </c>
      <c r="B14" s="129" t="s">
        <v>28</v>
      </c>
      <c r="C14" s="130">
        <v>37000</v>
      </c>
      <c r="D14" s="130"/>
      <c r="E14" s="130"/>
      <c r="F14" s="130"/>
      <c r="G14" s="130"/>
      <c r="H14" s="130"/>
      <c r="I14" s="132">
        <v>37000</v>
      </c>
      <c r="J14" s="128"/>
    </row>
    <row r="15" spans="1:10" ht="21" customHeight="1">
      <c r="A15" s="128" t="s">
        <v>135</v>
      </c>
      <c r="B15" s="129" t="s">
        <v>30</v>
      </c>
      <c r="C15" s="130">
        <v>844995</v>
      </c>
      <c r="D15" s="130"/>
      <c r="E15" s="130"/>
      <c r="F15" s="130"/>
      <c r="G15" s="130"/>
      <c r="H15" s="130">
        <v>844995</v>
      </c>
      <c r="I15" s="130"/>
      <c r="J15" s="128"/>
    </row>
    <row r="16" spans="1:10" ht="21" customHeight="1">
      <c r="A16" s="128" t="s">
        <v>136</v>
      </c>
      <c r="B16" s="129" t="s">
        <v>33</v>
      </c>
      <c r="C16" s="130">
        <v>3581444</v>
      </c>
      <c r="D16" s="130"/>
      <c r="E16" s="130"/>
      <c r="F16" s="130"/>
      <c r="G16" s="130"/>
      <c r="H16" s="130">
        <v>3581444</v>
      </c>
      <c r="I16" s="130"/>
      <c r="J16" s="128"/>
    </row>
    <row r="17" spans="1:10" ht="21.75" customHeight="1">
      <c r="A17" s="128" t="s">
        <v>137</v>
      </c>
      <c r="B17" s="129"/>
      <c r="C17" s="130">
        <v>2868105</v>
      </c>
      <c r="D17" s="130"/>
      <c r="E17" s="130"/>
      <c r="F17" s="130"/>
      <c r="G17" s="130"/>
      <c r="H17" s="130">
        <v>2868105</v>
      </c>
      <c r="I17" s="130"/>
      <c r="J17" s="128"/>
    </row>
    <row r="18" spans="1:10" ht="24">
      <c r="A18" s="128" t="s">
        <v>138</v>
      </c>
      <c r="B18" s="129" t="s">
        <v>240</v>
      </c>
      <c r="C18" s="130">
        <v>180000</v>
      </c>
      <c r="D18" s="130"/>
      <c r="E18" s="130"/>
      <c r="F18" s="130"/>
      <c r="G18" s="130"/>
      <c r="H18" s="130">
        <v>180000</v>
      </c>
      <c r="I18" s="130"/>
      <c r="J18" s="128"/>
    </row>
    <row r="19" spans="1:10" ht="24">
      <c r="A19" s="128" t="s">
        <v>38</v>
      </c>
      <c r="B19" s="129" t="s">
        <v>241</v>
      </c>
      <c r="C19" s="130">
        <v>1125495</v>
      </c>
      <c r="D19" s="130"/>
      <c r="E19" s="130"/>
      <c r="F19" s="130"/>
      <c r="G19" s="130"/>
      <c r="H19" s="130">
        <v>1125495</v>
      </c>
      <c r="I19" s="130"/>
      <c r="J19" s="128"/>
    </row>
    <row r="20" spans="1:10" ht="24">
      <c r="A20" s="128" t="s">
        <v>139</v>
      </c>
      <c r="B20" s="129" t="s">
        <v>42</v>
      </c>
      <c r="C20" s="130">
        <v>689698</v>
      </c>
      <c r="D20" s="130"/>
      <c r="E20" s="130">
        <v>1639982</v>
      </c>
      <c r="F20" s="130"/>
      <c r="G20" s="130"/>
      <c r="H20" s="130">
        <v>2329680</v>
      </c>
      <c r="I20" s="130"/>
      <c r="J20" s="128"/>
    </row>
    <row r="21" spans="1:10" ht="20.25" customHeight="1">
      <c r="A21" s="128" t="s">
        <v>140</v>
      </c>
      <c r="B21" s="129" t="s">
        <v>45</v>
      </c>
      <c r="C21" s="130">
        <v>3909900.5</v>
      </c>
      <c r="D21" s="130"/>
      <c r="E21" s="130">
        <v>36000</v>
      </c>
      <c r="F21" s="130"/>
      <c r="G21" s="130"/>
      <c r="H21" s="130">
        <v>3945900.5</v>
      </c>
      <c r="I21" s="130"/>
      <c r="J21" s="128"/>
    </row>
    <row r="22" spans="1:10" ht="20.25" customHeight="1">
      <c r="A22" s="128" t="s">
        <v>141</v>
      </c>
      <c r="B22" s="129" t="s">
        <v>48</v>
      </c>
      <c r="C22" s="130">
        <v>1768551.42</v>
      </c>
      <c r="D22" s="130"/>
      <c r="E22" s="130"/>
      <c r="F22" s="130"/>
      <c r="G22" s="130"/>
      <c r="H22" s="130">
        <v>1768551.42</v>
      </c>
      <c r="I22" s="130"/>
      <c r="J22" s="128"/>
    </row>
    <row r="23" spans="1:10" ht="24">
      <c r="A23" s="128" t="s">
        <v>142</v>
      </c>
      <c r="B23" s="133" t="s">
        <v>53</v>
      </c>
      <c r="C23" s="130">
        <v>251214.91</v>
      </c>
      <c r="D23" s="67"/>
      <c r="E23" s="130"/>
      <c r="F23" s="67"/>
      <c r="G23" s="130"/>
      <c r="H23" s="130">
        <v>251214.91</v>
      </c>
      <c r="I23" s="130"/>
      <c r="J23" s="128"/>
    </row>
    <row r="24" spans="1:10" ht="19.5" customHeight="1">
      <c r="A24" s="128" t="s">
        <v>143</v>
      </c>
      <c r="B24" s="129" t="s">
        <v>61</v>
      </c>
      <c r="C24" s="130">
        <v>2358718.64</v>
      </c>
      <c r="D24" s="130"/>
      <c r="E24" s="130"/>
      <c r="F24" s="130"/>
      <c r="G24" s="130"/>
      <c r="H24" s="130">
        <v>2358718.64</v>
      </c>
      <c r="I24" s="130"/>
      <c r="J24" s="128"/>
    </row>
    <row r="25" spans="1:10" ht="18.75" customHeight="1">
      <c r="A25" s="128" t="s">
        <v>144</v>
      </c>
      <c r="B25" s="129" t="s">
        <v>56</v>
      </c>
      <c r="C25" s="130">
        <v>204900</v>
      </c>
      <c r="D25" s="130"/>
      <c r="E25" s="130"/>
      <c r="F25" s="130"/>
      <c r="G25" s="130"/>
      <c r="H25" s="130">
        <v>204900</v>
      </c>
      <c r="I25" s="130"/>
      <c r="J25" s="128"/>
    </row>
    <row r="26" spans="1:10" ht="21" customHeight="1">
      <c r="A26" s="134" t="s">
        <v>145</v>
      </c>
      <c r="B26" s="135" t="s">
        <v>58</v>
      </c>
      <c r="C26" s="136">
        <v>1478737.38</v>
      </c>
      <c r="D26" s="77"/>
      <c r="E26" s="136"/>
      <c r="F26" s="77"/>
      <c r="G26" s="137"/>
      <c r="H26" s="136">
        <v>1478737.38</v>
      </c>
      <c r="I26" s="77"/>
      <c r="J26" s="134"/>
    </row>
    <row r="27" spans="1:10" ht="16.5" customHeight="1">
      <c r="A27" s="151"/>
      <c r="B27" s="152"/>
      <c r="C27" s="153"/>
      <c r="D27" s="153"/>
      <c r="E27" s="153"/>
      <c r="F27" s="153"/>
      <c r="G27" s="153"/>
      <c r="H27" s="153"/>
      <c r="I27" s="153"/>
      <c r="J27" s="151"/>
    </row>
    <row r="28" spans="1:10" ht="24">
      <c r="A28" s="430" t="s">
        <v>3</v>
      </c>
      <c r="B28" s="138"/>
      <c r="C28" s="432" t="s">
        <v>222</v>
      </c>
      <c r="D28" s="432"/>
      <c r="E28" s="432" t="s">
        <v>223</v>
      </c>
      <c r="F28" s="432"/>
      <c r="G28" s="432" t="s">
        <v>224</v>
      </c>
      <c r="H28" s="432"/>
      <c r="I28" s="432" t="s">
        <v>225</v>
      </c>
      <c r="J28" s="432"/>
    </row>
    <row r="29" spans="1:10" ht="24">
      <c r="A29" s="430"/>
      <c r="B29" s="138" t="s">
        <v>4</v>
      </c>
      <c r="C29" s="425" t="s">
        <v>242</v>
      </c>
      <c r="D29" s="425"/>
      <c r="E29" s="425" t="s">
        <v>227</v>
      </c>
      <c r="F29" s="425"/>
      <c r="G29" s="425" t="s">
        <v>228</v>
      </c>
      <c r="H29" s="425"/>
      <c r="I29" s="425" t="s">
        <v>242</v>
      </c>
      <c r="J29" s="425"/>
    </row>
    <row r="30" spans="1:10" ht="24">
      <c r="A30" s="431"/>
      <c r="B30" s="139"/>
      <c r="C30" s="127" t="s">
        <v>5</v>
      </c>
      <c r="D30" s="127" t="s">
        <v>6</v>
      </c>
      <c r="E30" s="127" t="s">
        <v>5</v>
      </c>
      <c r="F30" s="127" t="s">
        <v>6</v>
      </c>
      <c r="G30" s="127" t="s">
        <v>5</v>
      </c>
      <c r="H30" s="127" t="s">
        <v>6</v>
      </c>
      <c r="I30" s="140" t="s">
        <v>161</v>
      </c>
      <c r="J30" s="140" t="s">
        <v>230</v>
      </c>
    </row>
    <row r="31" spans="1:10" ht="24">
      <c r="A31" s="128" t="s">
        <v>102</v>
      </c>
      <c r="B31" s="129"/>
      <c r="C31" s="130">
        <v>1369739</v>
      </c>
      <c r="D31" s="130"/>
      <c r="E31" s="130"/>
      <c r="F31" s="130"/>
      <c r="G31" s="130"/>
      <c r="H31" s="130">
        <v>1369739</v>
      </c>
      <c r="I31" s="141"/>
      <c r="J31" s="128"/>
    </row>
    <row r="32" spans="1:10" ht="24">
      <c r="A32" s="142" t="s">
        <v>243</v>
      </c>
      <c r="B32" s="143"/>
      <c r="C32" s="144">
        <v>10147963</v>
      </c>
      <c r="D32" s="145"/>
      <c r="E32" s="144"/>
      <c r="F32" s="144"/>
      <c r="G32" s="146"/>
      <c r="H32" s="144">
        <v>10147963</v>
      </c>
      <c r="I32" s="128"/>
      <c r="J32" s="130"/>
    </row>
    <row r="33" spans="1:10" ht="24">
      <c r="A33" s="128" t="s">
        <v>244</v>
      </c>
      <c r="B33" s="129" t="s">
        <v>66</v>
      </c>
      <c r="C33" s="130"/>
      <c r="D33" s="130">
        <v>35614671.32</v>
      </c>
      <c r="E33" s="130"/>
      <c r="F33" s="130"/>
      <c r="G33" s="130">
        <v>35614671.32</v>
      </c>
      <c r="H33" s="130"/>
      <c r="I33" s="130"/>
      <c r="J33" s="130"/>
    </row>
    <row r="34" spans="1:10" ht="24">
      <c r="A34" s="128" t="s">
        <v>245</v>
      </c>
      <c r="B34" s="129" t="s">
        <v>73</v>
      </c>
      <c r="C34" s="130"/>
      <c r="D34" s="130">
        <v>1203378.78</v>
      </c>
      <c r="E34" s="130"/>
      <c r="F34" s="130"/>
      <c r="G34" s="130"/>
      <c r="H34" s="130"/>
      <c r="I34" s="130"/>
      <c r="J34" s="130">
        <v>1203378.78</v>
      </c>
    </row>
    <row r="35" spans="1:10" ht="24">
      <c r="A35" s="128" t="s">
        <v>246</v>
      </c>
      <c r="B35" s="129" t="s">
        <v>71</v>
      </c>
      <c r="C35" s="130"/>
      <c r="D35" s="130"/>
      <c r="E35" s="130"/>
      <c r="F35" s="130"/>
      <c r="G35" s="130"/>
      <c r="H35" s="130"/>
      <c r="I35" s="130"/>
      <c r="J35" s="130"/>
    </row>
    <row r="36" spans="1:10" ht="24">
      <c r="A36" s="128" t="s">
        <v>247</v>
      </c>
      <c r="B36" s="129" t="s">
        <v>109</v>
      </c>
      <c r="C36" s="130"/>
      <c r="D36" s="144"/>
      <c r="E36" s="130"/>
      <c r="F36" s="130"/>
      <c r="G36" s="130"/>
      <c r="H36" s="130"/>
      <c r="I36" s="130"/>
      <c r="J36" s="130"/>
    </row>
    <row r="37" spans="1:10" ht="24">
      <c r="A37" s="128" t="s">
        <v>248</v>
      </c>
      <c r="B37" s="129" t="s">
        <v>249</v>
      </c>
      <c r="C37" s="130"/>
      <c r="D37" s="144"/>
      <c r="E37" s="130"/>
      <c r="F37" s="130"/>
      <c r="G37" s="130"/>
      <c r="H37" s="130"/>
      <c r="I37" s="130"/>
      <c r="J37" s="130"/>
    </row>
    <row r="38" spans="1:10" ht="24">
      <c r="A38" s="131" t="s">
        <v>250</v>
      </c>
      <c r="B38" s="129"/>
      <c r="C38" s="130"/>
      <c r="D38" s="144"/>
      <c r="E38" s="130"/>
      <c r="F38" s="130"/>
      <c r="G38" s="130"/>
      <c r="H38" s="130"/>
      <c r="I38" s="130"/>
      <c r="J38" s="130"/>
    </row>
    <row r="39" spans="1:10" ht="24">
      <c r="A39" s="128" t="s">
        <v>251</v>
      </c>
      <c r="B39" s="129" t="s">
        <v>69</v>
      </c>
      <c r="C39" s="130"/>
      <c r="D39" s="144"/>
      <c r="E39" s="130"/>
      <c r="F39" s="130">
        <v>1675982</v>
      </c>
      <c r="G39" s="130"/>
      <c r="H39" s="130"/>
      <c r="I39" s="130"/>
      <c r="J39" s="130">
        <v>1675982</v>
      </c>
    </row>
    <row r="40" spans="1:10" ht="24">
      <c r="A40" s="128" t="s">
        <v>74</v>
      </c>
      <c r="B40" s="129" t="s">
        <v>75</v>
      </c>
      <c r="C40" s="130"/>
      <c r="D40" s="130">
        <v>13730675.46</v>
      </c>
      <c r="E40" s="130"/>
      <c r="F40" s="130"/>
      <c r="G40" s="130">
        <v>789806.87</v>
      </c>
      <c r="H40" s="130">
        <v>3159227.47</v>
      </c>
      <c r="I40" s="130"/>
      <c r="J40" s="130">
        <v>16100096.06</v>
      </c>
    </row>
    <row r="41" spans="1:10" ht="24">
      <c r="A41" s="128" t="s">
        <v>252</v>
      </c>
      <c r="B41" s="129" t="s">
        <v>78</v>
      </c>
      <c r="C41" s="130"/>
      <c r="D41" s="144">
        <v>11001672.35</v>
      </c>
      <c r="E41" s="144"/>
      <c r="F41" s="130"/>
      <c r="G41" s="130"/>
      <c r="H41" s="144">
        <v>789806.87</v>
      </c>
      <c r="I41" s="130"/>
      <c r="J41" s="144">
        <v>11791479.22</v>
      </c>
    </row>
    <row r="42" spans="1:10" ht="24">
      <c r="A42" s="128"/>
      <c r="B42" s="129"/>
      <c r="C42" s="130"/>
      <c r="D42" s="130"/>
      <c r="E42" s="130"/>
      <c r="F42" s="130"/>
      <c r="G42" s="130"/>
      <c r="H42" s="130"/>
      <c r="I42" s="130"/>
      <c r="J42" s="144"/>
    </row>
    <row r="43" spans="1:10" ht="24">
      <c r="A43" s="128"/>
      <c r="B43" s="129"/>
      <c r="C43" s="130"/>
      <c r="D43" s="130"/>
      <c r="E43" s="130"/>
      <c r="F43" s="130"/>
      <c r="G43" s="130"/>
      <c r="H43" s="130"/>
      <c r="I43" s="130"/>
      <c r="J43" s="144"/>
    </row>
    <row r="44" spans="1:10" ht="24.75" thickBot="1">
      <c r="A44" s="128"/>
      <c r="B44" s="147"/>
      <c r="C44" s="148">
        <f>SUM(C6:C43)</f>
        <v>61550397.910000004</v>
      </c>
      <c r="D44" s="148">
        <f>SUM(D32:D42)</f>
        <v>61550397.910000004</v>
      </c>
      <c r="E44" s="130"/>
      <c r="F44" s="130"/>
      <c r="G44" s="130"/>
      <c r="H44" s="130"/>
      <c r="I44" s="130"/>
      <c r="J44" s="130"/>
    </row>
    <row r="45" spans="1:10" ht="25.5" thickBot="1" thickTop="1">
      <c r="A45" s="128"/>
      <c r="B45" s="147"/>
      <c r="C45" s="130"/>
      <c r="D45" s="130"/>
      <c r="E45" s="148">
        <f>SUM(E6:E43)</f>
        <v>1675982</v>
      </c>
      <c r="F45" s="148">
        <f>SUM(F6:F43)</f>
        <v>1675982</v>
      </c>
      <c r="G45" s="130"/>
      <c r="H45" s="130"/>
      <c r="I45" s="130"/>
      <c r="J45" s="130"/>
    </row>
    <row r="46" spans="1:10" ht="25.5" thickBot="1" thickTop="1">
      <c r="A46" s="128"/>
      <c r="B46" s="147"/>
      <c r="C46" s="130"/>
      <c r="D46" s="130"/>
      <c r="E46" s="130"/>
      <c r="F46" s="130"/>
      <c r="G46" s="148">
        <f>SUM(G6:G43)</f>
        <v>36404478.19</v>
      </c>
      <c r="H46" s="148">
        <f>SUM(H6:H43)</f>
        <v>36404478.19</v>
      </c>
      <c r="I46" s="130"/>
      <c r="J46" s="130"/>
    </row>
    <row r="47" spans="1:10" ht="25.5" thickBot="1" thickTop="1">
      <c r="A47" s="134"/>
      <c r="B47" s="149"/>
      <c r="C47" s="136" t="s">
        <v>50</v>
      </c>
      <c r="D47" s="136"/>
      <c r="E47" s="136"/>
      <c r="F47" s="136"/>
      <c r="G47" s="150"/>
      <c r="H47" s="136"/>
      <c r="I47" s="148">
        <f>SUM(I6:I43)</f>
        <v>30770936.06</v>
      </c>
      <c r="J47" s="148">
        <f>SUM(J6:J43)</f>
        <v>30770936.060000002</v>
      </c>
    </row>
    <row r="48" ht="24.75" thickTop="1"/>
  </sheetData>
  <sheetProtection/>
  <mergeCells count="20">
    <mergeCell ref="A1:J1"/>
    <mergeCell ref="A2:J2"/>
    <mergeCell ref="A3:A5"/>
    <mergeCell ref="B3:B5"/>
    <mergeCell ref="C3:D3"/>
    <mergeCell ref="G3:H3"/>
    <mergeCell ref="I3:J3"/>
    <mergeCell ref="C4:D4"/>
    <mergeCell ref="I29:J29"/>
    <mergeCell ref="E3:F4"/>
    <mergeCell ref="G4:H4"/>
    <mergeCell ref="I4:J4"/>
    <mergeCell ref="A28:A30"/>
    <mergeCell ref="C28:D28"/>
    <mergeCell ref="E28:F28"/>
    <mergeCell ref="G28:H28"/>
    <mergeCell ref="I28:J28"/>
    <mergeCell ref="C29:D29"/>
    <mergeCell ref="E29:F29"/>
    <mergeCell ref="G29:H29"/>
  </mergeCells>
  <printOptions/>
  <pageMargins left="0.5905511811023623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6"/>
  <sheetViews>
    <sheetView view="pageBreakPreview" zoomScaleSheetLayoutView="100" zoomScalePageLayoutView="0" workbookViewId="0" topLeftCell="A1">
      <selection activeCell="I19" sqref="I19"/>
    </sheetView>
  </sheetViews>
  <sheetFormatPr defaultColWidth="9.140625" defaultRowHeight="15"/>
  <cols>
    <col min="1" max="1" width="37.140625" style="1" customWidth="1"/>
    <col min="2" max="2" width="6.28125" style="1" customWidth="1"/>
    <col min="3" max="3" width="10.8515625" style="1" customWidth="1"/>
    <col min="4" max="4" width="2.421875" style="1" customWidth="1"/>
    <col min="5" max="5" width="10.421875" style="1" customWidth="1"/>
    <col min="6" max="6" width="3.28125" style="1" customWidth="1"/>
    <col min="7" max="7" width="11.00390625" style="1" customWidth="1"/>
    <col min="8" max="8" width="3.421875" style="1" customWidth="1"/>
    <col min="9" max="16384" width="9.00390625" style="1" customWidth="1"/>
  </cols>
  <sheetData>
    <row r="1" spans="1:8" ht="15" customHeight="1">
      <c r="A1" s="154"/>
      <c r="B1" s="154"/>
      <c r="C1" s="154"/>
      <c r="D1" s="154"/>
      <c r="E1" s="155"/>
      <c r="F1" s="154"/>
      <c r="G1" s="155" t="s">
        <v>253</v>
      </c>
      <c r="H1" s="154"/>
    </row>
    <row r="2" spans="1:8" ht="17.25" customHeight="1">
      <c r="A2" s="436" t="s">
        <v>254</v>
      </c>
      <c r="B2" s="436"/>
      <c r="C2" s="436"/>
      <c r="D2" s="436"/>
      <c r="E2" s="436"/>
      <c r="F2" s="436"/>
      <c r="G2" s="436"/>
      <c r="H2" s="436"/>
    </row>
    <row r="3" spans="1:8" ht="16.5" customHeight="1">
      <c r="A3" s="436" t="s">
        <v>255</v>
      </c>
      <c r="B3" s="436"/>
      <c r="C3" s="436"/>
      <c r="D3" s="436"/>
      <c r="E3" s="436"/>
      <c r="F3" s="436"/>
      <c r="G3" s="436"/>
      <c r="H3" s="436"/>
    </row>
    <row r="4" spans="1:8" ht="13.5" customHeight="1">
      <c r="A4" s="437" t="s">
        <v>256</v>
      </c>
      <c r="B4" s="437"/>
      <c r="C4" s="437"/>
      <c r="D4" s="437"/>
      <c r="E4" s="437"/>
      <c r="F4" s="437"/>
      <c r="G4" s="437"/>
      <c r="H4" s="437"/>
    </row>
    <row r="5" spans="1:8" ht="19.5">
      <c r="A5" s="156" t="s">
        <v>257</v>
      </c>
      <c r="B5" s="157" t="s">
        <v>4</v>
      </c>
      <c r="C5" s="158" t="s">
        <v>117</v>
      </c>
      <c r="D5" s="159"/>
      <c r="E5" s="158" t="s">
        <v>258</v>
      </c>
      <c r="F5" s="160"/>
      <c r="G5" s="158" t="s">
        <v>259</v>
      </c>
      <c r="H5" s="161"/>
    </row>
    <row r="6" spans="1:8" ht="17.25" customHeight="1" thickBot="1">
      <c r="A6" s="162" t="s">
        <v>260</v>
      </c>
      <c r="B6" s="163" t="s">
        <v>261</v>
      </c>
      <c r="C6" s="164">
        <v>670610</v>
      </c>
      <c r="D6" s="165" t="s">
        <v>9</v>
      </c>
      <c r="E6" s="166">
        <v>554226</v>
      </c>
      <c r="F6" s="167" t="s">
        <v>262</v>
      </c>
      <c r="G6" s="166">
        <v>43699</v>
      </c>
      <c r="H6" s="167" t="s">
        <v>263</v>
      </c>
    </row>
    <row r="7" spans="1:8" ht="17.25" customHeight="1" thickTop="1">
      <c r="A7" s="168" t="s">
        <v>264</v>
      </c>
      <c r="B7" s="163" t="s">
        <v>265</v>
      </c>
      <c r="C7" s="169"/>
      <c r="D7" s="170"/>
      <c r="E7" s="171"/>
      <c r="F7" s="170"/>
      <c r="G7" s="171"/>
      <c r="H7" s="170"/>
    </row>
    <row r="8" spans="1:8" ht="17.25" customHeight="1">
      <c r="A8" s="172" t="s">
        <v>266</v>
      </c>
      <c r="B8" s="173" t="s">
        <v>267</v>
      </c>
      <c r="C8" s="174">
        <v>37000</v>
      </c>
      <c r="D8" s="170" t="s">
        <v>9</v>
      </c>
      <c r="E8" s="174">
        <v>42581</v>
      </c>
      <c r="F8" s="175" t="s">
        <v>9</v>
      </c>
      <c r="G8" s="176">
        <v>158</v>
      </c>
      <c r="H8" s="175" t="s">
        <v>9</v>
      </c>
    </row>
    <row r="9" spans="1:8" ht="18" customHeight="1">
      <c r="A9" s="172" t="s">
        <v>268</v>
      </c>
      <c r="B9" s="173" t="s">
        <v>269</v>
      </c>
      <c r="C9" s="177">
        <v>70000</v>
      </c>
      <c r="D9" s="161" t="s">
        <v>9</v>
      </c>
      <c r="E9" s="177">
        <v>78313</v>
      </c>
      <c r="F9" s="178" t="s">
        <v>270</v>
      </c>
      <c r="G9" s="179">
        <v>378</v>
      </c>
      <c r="H9" s="178" t="s">
        <v>271</v>
      </c>
    </row>
    <row r="10" spans="1:8" ht="17.25" customHeight="1">
      <c r="A10" s="172" t="s">
        <v>272</v>
      </c>
      <c r="B10" s="173" t="s">
        <v>273</v>
      </c>
      <c r="C10" s="177">
        <v>5000</v>
      </c>
      <c r="D10" s="161" t="s">
        <v>9</v>
      </c>
      <c r="E10" s="179">
        <v>4358</v>
      </c>
      <c r="F10" s="161" t="s">
        <v>9</v>
      </c>
      <c r="G10" s="179">
        <v>208</v>
      </c>
      <c r="H10" s="161" t="s">
        <v>9</v>
      </c>
    </row>
    <row r="11" spans="1:8" ht="17.25" customHeight="1">
      <c r="A11" s="172" t="s">
        <v>274</v>
      </c>
      <c r="B11" s="173" t="s">
        <v>275</v>
      </c>
      <c r="C11" s="161"/>
      <c r="D11" s="161"/>
      <c r="E11" s="161"/>
      <c r="F11" s="161"/>
      <c r="G11" s="161"/>
      <c r="H11" s="161"/>
    </row>
    <row r="12" spans="1:8" ht="15.75" customHeight="1">
      <c r="A12" s="172" t="s">
        <v>276</v>
      </c>
      <c r="B12" s="173" t="s">
        <v>277</v>
      </c>
      <c r="C12" s="161"/>
      <c r="D12" s="161"/>
      <c r="E12" s="161"/>
      <c r="F12" s="161"/>
      <c r="G12" s="161"/>
      <c r="H12" s="161"/>
    </row>
    <row r="13" spans="1:8" ht="18.75" customHeight="1">
      <c r="A13" s="172" t="s">
        <v>278</v>
      </c>
      <c r="B13" s="173" t="s">
        <v>279</v>
      </c>
      <c r="C13" s="161"/>
      <c r="D13" s="161"/>
      <c r="E13" s="161"/>
      <c r="F13" s="161"/>
      <c r="G13" s="161"/>
      <c r="H13" s="161"/>
    </row>
    <row r="14" spans="1:8" ht="15.75" customHeight="1">
      <c r="A14" s="172" t="s">
        <v>280</v>
      </c>
      <c r="B14" s="173" t="s">
        <v>281</v>
      </c>
      <c r="C14" s="180" t="s">
        <v>282</v>
      </c>
      <c r="D14" s="161"/>
      <c r="E14" s="161"/>
      <c r="F14" s="161"/>
      <c r="G14" s="161"/>
      <c r="H14" s="161"/>
    </row>
    <row r="15" spans="1:8" ht="16.5" customHeight="1" thickBot="1">
      <c r="A15" s="181" t="s">
        <v>283</v>
      </c>
      <c r="B15" s="170"/>
      <c r="C15" s="182">
        <v>112000</v>
      </c>
      <c r="D15" s="183" t="s">
        <v>9</v>
      </c>
      <c r="E15" s="182">
        <v>125252</v>
      </c>
      <c r="F15" s="167" t="s">
        <v>270</v>
      </c>
      <c r="G15" s="182">
        <v>744</v>
      </c>
      <c r="H15" s="167" t="s">
        <v>271</v>
      </c>
    </row>
    <row r="16" spans="1:8" ht="18" customHeight="1" thickTop="1">
      <c r="A16" s="168" t="s">
        <v>284</v>
      </c>
      <c r="B16" s="173" t="s">
        <v>285</v>
      </c>
      <c r="C16" s="184"/>
      <c r="D16" s="170"/>
      <c r="E16" s="170"/>
      <c r="F16" s="170"/>
      <c r="G16" s="170"/>
      <c r="H16" s="170"/>
    </row>
    <row r="17" spans="1:8" ht="15" customHeight="1">
      <c r="A17" s="172" t="s">
        <v>286</v>
      </c>
      <c r="B17" s="173" t="s">
        <v>287</v>
      </c>
      <c r="C17" s="161"/>
      <c r="D17" s="161"/>
      <c r="E17" s="161"/>
      <c r="F17" s="161"/>
      <c r="G17" s="161"/>
      <c r="H17" s="161"/>
    </row>
    <row r="18" spans="1:8" ht="17.25" customHeight="1">
      <c r="A18" s="172" t="s">
        <v>288</v>
      </c>
      <c r="B18" s="173" t="s">
        <v>289</v>
      </c>
      <c r="C18" s="161"/>
      <c r="D18" s="161"/>
      <c r="E18" s="161"/>
      <c r="F18" s="161"/>
      <c r="G18" s="161"/>
      <c r="H18" s="161"/>
    </row>
    <row r="19" spans="1:8" ht="17.25" customHeight="1">
      <c r="A19" s="172" t="s">
        <v>290</v>
      </c>
      <c r="B19" s="173" t="s">
        <v>291</v>
      </c>
      <c r="C19" s="161"/>
      <c r="D19" s="161"/>
      <c r="E19" s="177">
        <v>1532</v>
      </c>
      <c r="F19" s="185">
        <v>60</v>
      </c>
      <c r="G19" s="186">
        <v>77</v>
      </c>
      <c r="H19" s="185">
        <v>60</v>
      </c>
    </row>
    <row r="20" spans="1:8" ht="14.25" customHeight="1">
      <c r="A20" s="172" t="s">
        <v>292</v>
      </c>
      <c r="B20" s="173" t="s">
        <v>293</v>
      </c>
      <c r="C20" s="161"/>
      <c r="D20" s="161"/>
      <c r="E20" s="161"/>
      <c r="F20" s="161"/>
      <c r="G20" s="185"/>
      <c r="H20" s="161"/>
    </row>
    <row r="21" spans="1:8" ht="17.25" customHeight="1">
      <c r="A21" s="172" t="s">
        <v>294</v>
      </c>
      <c r="B21" s="173" t="s">
        <v>295</v>
      </c>
      <c r="C21" s="161"/>
      <c r="D21" s="161"/>
      <c r="E21" s="187"/>
      <c r="F21" s="161"/>
      <c r="G21" s="161"/>
      <c r="H21" s="161"/>
    </row>
    <row r="22" spans="1:8" ht="14.25" customHeight="1">
      <c r="A22" s="172" t="s">
        <v>296</v>
      </c>
      <c r="B22" s="173" t="s">
        <v>297</v>
      </c>
      <c r="C22" s="177">
        <v>1500</v>
      </c>
      <c r="D22" s="161" t="s">
        <v>9</v>
      </c>
      <c r="E22" s="177">
        <v>2351</v>
      </c>
      <c r="F22" s="185" t="s">
        <v>9</v>
      </c>
      <c r="G22" s="188">
        <v>464</v>
      </c>
      <c r="H22" s="185" t="s">
        <v>9</v>
      </c>
    </row>
    <row r="23" spans="1:8" ht="17.25" customHeight="1">
      <c r="A23" s="172" t="s">
        <v>298</v>
      </c>
      <c r="B23" s="173" t="s">
        <v>293</v>
      </c>
      <c r="C23" s="177">
        <v>30000</v>
      </c>
      <c r="D23" s="161" t="s">
        <v>9</v>
      </c>
      <c r="E23" s="177">
        <v>60600</v>
      </c>
      <c r="F23" s="185" t="s">
        <v>9</v>
      </c>
      <c r="G23" s="179">
        <v>10680</v>
      </c>
      <c r="H23" s="185" t="s">
        <v>9</v>
      </c>
    </row>
    <row r="24" spans="1:8" ht="17.25" customHeight="1">
      <c r="A24" s="172" t="s">
        <v>299</v>
      </c>
      <c r="B24" s="173" t="s">
        <v>300</v>
      </c>
      <c r="C24" s="161"/>
      <c r="D24" s="161"/>
      <c r="E24" s="161"/>
      <c r="F24" s="161"/>
      <c r="G24" s="161"/>
      <c r="H24" s="161"/>
    </row>
    <row r="25" spans="1:8" ht="16.5" customHeight="1">
      <c r="A25" s="172" t="s">
        <v>301</v>
      </c>
      <c r="B25" s="173" t="s">
        <v>302</v>
      </c>
      <c r="C25" s="161">
        <v>10</v>
      </c>
      <c r="D25" s="161" t="s">
        <v>9</v>
      </c>
      <c r="E25" s="161">
        <v>20</v>
      </c>
      <c r="F25" s="161" t="s">
        <v>9</v>
      </c>
      <c r="G25" s="186" t="s">
        <v>9</v>
      </c>
      <c r="H25" s="161" t="s">
        <v>9</v>
      </c>
    </row>
    <row r="26" spans="1:8" ht="17.25" customHeight="1">
      <c r="A26" s="172" t="s">
        <v>303</v>
      </c>
      <c r="B26" s="173" t="s">
        <v>304</v>
      </c>
      <c r="C26" s="161"/>
      <c r="D26" s="161"/>
      <c r="E26" s="161"/>
      <c r="F26" s="161"/>
      <c r="G26" s="161"/>
      <c r="H26" s="161"/>
    </row>
    <row r="27" spans="1:8" ht="19.5">
      <c r="A27" s="172" t="s">
        <v>305</v>
      </c>
      <c r="B27" s="173" t="s">
        <v>306</v>
      </c>
      <c r="C27" s="161">
        <v>100</v>
      </c>
      <c r="D27" s="161" t="s">
        <v>9</v>
      </c>
      <c r="E27" s="161">
        <v>280</v>
      </c>
      <c r="F27" s="185" t="s">
        <v>9</v>
      </c>
      <c r="G27" s="161">
        <v>10</v>
      </c>
      <c r="H27" s="185" t="s">
        <v>9</v>
      </c>
    </row>
    <row r="28" spans="1:8" ht="15.75" customHeight="1">
      <c r="A28" s="172" t="s">
        <v>307</v>
      </c>
      <c r="B28" s="173" t="s">
        <v>308</v>
      </c>
      <c r="C28" s="161"/>
      <c r="D28" s="161"/>
      <c r="E28" s="161"/>
      <c r="F28" s="161"/>
      <c r="G28" s="161"/>
      <c r="H28" s="161"/>
    </row>
    <row r="29" spans="1:8" ht="17.25" customHeight="1">
      <c r="A29" s="172" t="s">
        <v>309</v>
      </c>
      <c r="B29" s="173" t="s">
        <v>310</v>
      </c>
      <c r="C29" s="161"/>
      <c r="D29" s="161"/>
      <c r="E29" s="161"/>
      <c r="F29" s="161"/>
      <c r="G29" s="161"/>
      <c r="H29" s="161"/>
    </row>
    <row r="30" spans="1:8" ht="18" customHeight="1">
      <c r="A30" s="172" t="s">
        <v>311</v>
      </c>
      <c r="B30" s="173" t="s">
        <v>312</v>
      </c>
      <c r="C30" s="161"/>
      <c r="D30" s="161"/>
      <c r="E30" s="161"/>
      <c r="F30" s="161"/>
      <c r="G30" s="161"/>
      <c r="H30" s="161"/>
    </row>
    <row r="31" spans="1:8" ht="15.75" customHeight="1">
      <c r="A31" s="172" t="s">
        <v>313</v>
      </c>
      <c r="B31" s="173" t="s">
        <v>314</v>
      </c>
      <c r="C31" s="161"/>
      <c r="D31" s="161"/>
      <c r="E31" s="161"/>
      <c r="F31" s="161"/>
      <c r="G31" s="161"/>
      <c r="H31" s="161"/>
    </row>
    <row r="32" spans="1:8" ht="16.5" customHeight="1">
      <c r="A32" s="172" t="s">
        <v>315</v>
      </c>
      <c r="B32" s="173" t="s">
        <v>316</v>
      </c>
      <c r="C32" s="161"/>
      <c r="D32" s="161"/>
      <c r="E32" s="161"/>
      <c r="F32" s="161"/>
      <c r="G32" s="161"/>
      <c r="H32" s="161"/>
    </row>
    <row r="33" spans="1:8" ht="17.25" customHeight="1">
      <c r="A33" s="172" t="s">
        <v>317</v>
      </c>
      <c r="B33" s="173" t="s">
        <v>318</v>
      </c>
      <c r="C33" s="161"/>
      <c r="D33" s="161"/>
      <c r="E33" s="161"/>
      <c r="F33" s="161"/>
      <c r="G33" s="161"/>
      <c r="H33" s="161"/>
    </row>
    <row r="34" spans="1:8" ht="16.5" customHeight="1">
      <c r="A34" s="172" t="s">
        <v>319</v>
      </c>
      <c r="B34" s="173" t="s">
        <v>320</v>
      </c>
      <c r="C34" s="161"/>
      <c r="D34" s="161"/>
      <c r="E34" s="161"/>
      <c r="F34" s="161"/>
      <c r="G34" s="161"/>
      <c r="H34" s="161"/>
    </row>
    <row r="35" spans="1:8" ht="19.5">
      <c r="A35" s="172" t="s">
        <v>321</v>
      </c>
      <c r="B35" s="173" t="s">
        <v>322</v>
      </c>
      <c r="C35" s="161"/>
      <c r="D35" s="161"/>
      <c r="E35" s="161"/>
      <c r="F35" s="161"/>
      <c r="G35" s="161"/>
      <c r="H35" s="161"/>
    </row>
    <row r="36" spans="1:8" ht="17.25" customHeight="1">
      <c r="A36" s="172" t="s">
        <v>323</v>
      </c>
      <c r="B36" s="173" t="s">
        <v>324</v>
      </c>
      <c r="C36" s="161"/>
      <c r="D36" s="161"/>
      <c r="E36" s="161"/>
      <c r="F36" s="161"/>
      <c r="G36" s="161"/>
      <c r="H36" s="161"/>
    </row>
    <row r="37" spans="1:8" ht="17.25" customHeight="1">
      <c r="A37" s="172" t="s">
        <v>325</v>
      </c>
      <c r="B37" s="173" t="s">
        <v>326</v>
      </c>
      <c r="C37" s="161"/>
      <c r="D37" s="161"/>
      <c r="E37" s="161"/>
      <c r="F37" s="161"/>
      <c r="G37" s="161"/>
      <c r="H37" s="161"/>
    </row>
    <row r="38" spans="1:8" ht="18" customHeight="1">
      <c r="A38" s="172" t="s">
        <v>327</v>
      </c>
      <c r="B38" s="173" t="s">
        <v>328</v>
      </c>
      <c r="C38" s="161"/>
      <c r="D38" s="161"/>
      <c r="E38" s="161"/>
      <c r="F38" s="161"/>
      <c r="G38" s="161"/>
      <c r="H38" s="161"/>
    </row>
    <row r="39" spans="1:8" ht="15" customHeight="1">
      <c r="A39" s="172" t="s">
        <v>329</v>
      </c>
      <c r="B39" s="173" t="s">
        <v>330</v>
      </c>
      <c r="C39" s="161"/>
      <c r="D39" s="161"/>
      <c r="E39" s="161"/>
      <c r="F39" s="161"/>
      <c r="G39" s="161"/>
      <c r="H39" s="161"/>
    </row>
    <row r="40" spans="1:8" ht="15.75" customHeight="1">
      <c r="A40" s="172" t="s">
        <v>331</v>
      </c>
      <c r="B40" s="173" t="s">
        <v>332</v>
      </c>
      <c r="C40" s="161"/>
      <c r="D40" s="161"/>
      <c r="E40" s="161"/>
      <c r="F40" s="161"/>
      <c r="G40" s="161"/>
      <c r="H40" s="161"/>
    </row>
    <row r="41" spans="1:8" ht="17.25" customHeight="1">
      <c r="A41" s="172" t="s">
        <v>333</v>
      </c>
      <c r="B41" s="173" t="s">
        <v>334</v>
      </c>
      <c r="C41" s="161"/>
      <c r="D41" s="161"/>
      <c r="E41" s="161"/>
      <c r="F41" s="161"/>
      <c r="G41" s="161"/>
      <c r="H41" s="161"/>
    </row>
    <row r="42" spans="1:8" ht="14.25" customHeight="1">
      <c r="A42" s="172" t="s">
        <v>335</v>
      </c>
      <c r="B42" s="173" t="s">
        <v>336</v>
      </c>
      <c r="C42" s="161"/>
      <c r="D42" s="161"/>
      <c r="E42" s="161"/>
      <c r="F42" s="161"/>
      <c r="G42" s="161"/>
      <c r="H42" s="161"/>
    </row>
    <row r="43" spans="1:8" ht="15" customHeight="1">
      <c r="A43" s="172" t="s">
        <v>337</v>
      </c>
      <c r="B43" s="173" t="s">
        <v>338</v>
      </c>
      <c r="C43" s="161"/>
      <c r="D43" s="161"/>
      <c r="E43" s="161"/>
      <c r="F43" s="161"/>
      <c r="G43" s="161"/>
      <c r="H43" s="161"/>
    </row>
    <row r="44" spans="1:8" ht="16.5" customHeight="1">
      <c r="A44" s="172" t="s">
        <v>339</v>
      </c>
      <c r="B44" s="173" t="s">
        <v>340</v>
      </c>
      <c r="C44" s="161">
        <v>100</v>
      </c>
      <c r="D44" s="161" t="s">
        <v>9</v>
      </c>
      <c r="E44" s="161">
        <v>370</v>
      </c>
      <c r="F44" s="161" t="s">
        <v>9</v>
      </c>
      <c r="G44" s="186">
        <v>50</v>
      </c>
      <c r="H44" s="161" t="s">
        <v>9</v>
      </c>
    </row>
    <row r="45" spans="1:8" ht="18" customHeight="1">
      <c r="A45" s="172" t="s">
        <v>341</v>
      </c>
      <c r="B45" s="173" t="s">
        <v>342</v>
      </c>
      <c r="C45" s="161"/>
      <c r="D45" s="161"/>
      <c r="E45" s="189"/>
      <c r="F45" s="161"/>
      <c r="G45" s="186"/>
      <c r="H45" s="161"/>
    </row>
    <row r="46" spans="1:8" ht="15" customHeight="1">
      <c r="A46" s="172" t="s">
        <v>343</v>
      </c>
      <c r="B46" s="173" t="s">
        <v>344</v>
      </c>
      <c r="C46" s="161"/>
      <c r="D46" s="161"/>
      <c r="E46" s="189"/>
      <c r="F46" s="161"/>
      <c r="G46" s="186"/>
      <c r="H46" s="161"/>
    </row>
    <row r="47" spans="1:8" ht="15.75" customHeight="1">
      <c r="A47" s="172" t="s">
        <v>345</v>
      </c>
      <c r="B47" s="173" t="s">
        <v>346</v>
      </c>
      <c r="C47" s="161"/>
      <c r="D47" s="161"/>
      <c r="E47" s="189"/>
      <c r="F47" s="161"/>
      <c r="G47" s="186"/>
      <c r="H47" s="161"/>
    </row>
    <row r="48" spans="1:8" ht="19.5">
      <c r="A48" s="169" t="s">
        <v>347</v>
      </c>
      <c r="B48" s="190" t="s">
        <v>348</v>
      </c>
      <c r="C48" s="161"/>
      <c r="D48" s="161"/>
      <c r="E48" s="161"/>
      <c r="F48" s="161"/>
      <c r="G48" s="161"/>
      <c r="H48" s="161"/>
    </row>
    <row r="49" spans="1:8" ht="18.75" customHeight="1">
      <c r="A49" s="191" t="s">
        <v>349</v>
      </c>
      <c r="B49" s="192" t="s">
        <v>350</v>
      </c>
      <c r="C49" s="161"/>
      <c r="D49" s="161"/>
      <c r="E49" s="161"/>
      <c r="F49" s="161"/>
      <c r="G49" s="161"/>
      <c r="H49" s="161"/>
    </row>
    <row r="50" spans="1:8" ht="15" customHeight="1">
      <c r="A50" s="193" t="s">
        <v>351</v>
      </c>
      <c r="B50" s="173" t="s">
        <v>352</v>
      </c>
      <c r="C50" s="161"/>
      <c r="D50" s="161"/>
      <c r="E50" s="161"/>
      <c r="F50" s="161"/>
      <c r="G50" s="161"/>
      <c r="H50" s="161"/>
    </row>
    <row r="51" spans="1:8" ht="15" customHeight="1">
      <c r="A51" s="193" t="s">
        <v>353</v>
      </c>
      <c r="B51" s="173" t="s">
        <v>354</v>
      </c>
      <c r="C51" s="161"/>
      <c r="D51" s="161"/>
      <c r="E51" s="161"/>
      <c r="F51" s="161"/>
      <c r="G51" s="161"/>
      <c r="H51" s="161"/>
    </row>
    <row r="52" spans="1:8" ht="17.25" customHeight="1">
      <c r="A52" s="193" t="s">
        <v>355</v>
      </c>
      <c r="B52" s="173" t="s">
        <v>356</v>
      </c>
      <c r="C52" s="194"/>
      <c r="D52" s="161"/>
      <c r="E52" s="161"/>
      <c r="F52" s="161"/>
      <c r="G52" s="161"/>
      <c r="H52" s="161"/>
    </row>
    <row r="53" spans="1:8" ht="15.75" customHeight="1">
      <c r="A53" s="193" t="s">
        <v>357</v>
      </c>
      <c r="B53" s="173" t="s">
        <v>358</v>
      </c>
      <c r="C53" s="194"/>
      <c r="D53" s="161"/>
      <c r="E53" s="161"/>
      <c r="F53" s="161"/>
      <c r="G53" s="161"/>
      <c r="H53" s="161"/>
    </row>
    <row r="54" spans="1:8" ht="15" customHeight="1">
      <c r="A54" s="193" t="s">
        <v>359</v>
      </c>
      <c r="B54" s="173" t="s">
        <v>360</v>
      </c>
      <c r="C54" s="194"/>
      <c r="D54" s="161"/>
      <c r="E54" s="161"/>
      <c r="F54" s="161"/>
      <c r="G54" s="161"/>
      <c r="H54" s="161"/>
    </row>
    <row r="55" spans="1:8" ht="15" customHeight="1">
      <c r="A55" s="193" t="s">
        <v>361</v>
      </c>
      <c r="B55" s="173" t="s">
        <v>362</v>
      </c>
      <c r="C55" s="194"/>
      <c r="D55" s="161"/>
      <c r="E55" s="161"/>
      <c r="F55" s="161"/>
      <c r="G55" s="161"/>
      <c r="H55" s="161"/>
    </row>
    <row r="56" spans="1:8" ht="15.75" customHeight="1">
      <c r="A56" s="193" t="s">
        <v>363</v>
      </c>
      <c r="B56" s="173" t="s">
        <v>364</v>
      </c>
      <c r="C56" s="194"/>
      <c r="D56" s="161"/>
      <c r="E56" s="161"/>
      <c r="F56" s="161"/>
      <c r="G56" s="161"/>
      <c r="H56" s="161"/>
    </row>
    <row r="57" spans="1:8" ht="15.75" customHeight="1">
      <c r="A57" s="193" t="s">
        <v>365</v>
      </c>
      <c r="B57" s="190" t="s">
        <v>366</v>
      </c>
      <c r="C57" s="195">
        <v>5000</v>
      </c>
      <c r="D57" s="161" t="s">
        <v>9</v>
      </c>
      <c r="E57" s="177"/>
      <c r="F57" s="161"/>
      <c r="G57" s="179"/>
      <c r="H57" s="161"/>
    </row>
    <row r="58" spans="1:8" ht="18" customHeight="1">
      <c r="A58" s="196" t="s">
        <v>367</v>
      </c>
      <c r="B58" s="178" t="s">
        <v>368</v>
      </c>
      <c r="C58" s="177"/>
      <c r="D58" s="161"/>
      <c r="E58" s="177"/>
      <c r="F58" s="161"/>
      <c r="G58" s="179"/>
      <c r="H58" s="161"/>
    </row>
    <row r="59" spans="1:8" ht="13.5" customHeight="1">
      <c r="A59" s="172" t="s">
        <v>369</v>
      </c>
      <c r="B59" s="178" t="s">
        <v>370</v>
      </c>
      <c r="C59" s="161"/>
      <c r="D59" s="161"/>
      <c r="E59" s="161">
        <v>392</v>
      </c>
      <c r="F59" s="161" t="s">
        <v>9</v>
      </c>
      <c r="G59" s="186">
        <v>10</v>
      </c>
      <c r="H59" s="161" t="s">
        <v>9</v>
      </c>
    </row>
    <row r="60" spans="1:8" ht="17.25" customHeight="1">
      <c r="A60" s="172" t="s">
        <v>371</v>
      </c>
      <c r="B60" s="173" t="s">
        <v>372</v>
      </c>
      <c r="C60" s="177">
        <v>5000</v>
      </c>
      <c r="D60" s="161" t="s">
        <v>9</v>
      </c>
      <c r="E60" s="177">
        <v>5000</v>
      </c>
      <c r="F60" s="161" t="s">
        <v>9</v>
      </c>
      <c r="G60" s="188" t="s">
        <v>9</v>
      </c>
      <c r="H60" s="161" t="s">
        <v>9</v>
      </c>
    </row>
    <row r="61" spans="1:8" ht="15" customHeight="1">
      <c r="A61" s="172" t="s">
        <v>373</v>
      </c>
      <c r="B61" s="173" t="s">
        <v>374</v>
      </c>
      <c r="C61" s="177"/>
      <c r="D61" s="161"/>
      <c r="E61" s="177"/>
      <c r="F61" s="161"/>
      <c r="G61" s="188"/>
      <c r="H61" s="161"/>
    </row>
    <row r="62" spans="1:8" ht="17.25" customHeight="1">
      <c r="A62" s="172" t="s">
        <v>375</v>
      </c>
      <c r="B62" s="173" t="s">
        <v>376</v>
      </c>
      <c r="C62" s="177">
        <v>6500</v>
      </c>
      <c r="D62" s="161" t="s">
        <v>9</v>
      </c>
      <c r="E62" s="177">
        <v>7900</v>
      </c>
      <c r="F62" s="185" t="s">
        <v>9</v>
      </c>
      <c r="G62" s="179">
        <v>50</v>
      </c>
      <c r="H62" s="185" t="s">
        <v>9</v>
      </c>
    </row>
    <row r="63" spans="1:8" ht="30.75" customHeight="1">
      <c r="A63" s="197" t="s">
        <v>377</v>
      </c>
      <c r="B63" s="173" t="s">
        <v>378</v>
      </c>
      <c r="C63" s="161"/>
      <c r="D63" s="161"/>
      <c r="E63" s="161"/>
      <c r="F63" s="161"/>
      <c r="G63" s="161"/>
      <c r="H63" s="161"/>
    </row>
    <row r="64" spans="1:8" ht="18" customHeight="1">
      <c r="A64" s="172" t="s">
        <v>379</v>
      </c>
      <c r="B64" s="173" t="s">
        <v>380</v>
      </c>
      <c r="C64" s="161"/>
      <c r="D64" s="161"/>
      <c r="E64" s="161"/>
      <c r="F64" s="161"/>
      <c r="G64" s="161"/>
      <c r="H64" s="161"/>
    </row>
    <row r="65" spans="1:8" ht="17.25" customHeight="1">
      <c r="A65" s="172" t="s">
        <v>381</v>
      </c>
      <c r="B65" s="173" t="s">
        <v>382</v>
      </c>
      <c r="C65" s="161"/>
      <c r="D65" s="161"/>
      <c r="E65" s="161"/>
      <c r="F65" s="161"/>
      <c r="G65" s="161"/>
      <c r="H65" s="161"/>
    </row>
    <row r="66" spans="1:8" ht="16.5" customHeight="1">
      <c r="A66" s="172" t="s">
        <v>383</v>
      </c>
      <c r="B66" s="173" t="s">
        <v>384</v>
      </c>
      <c r="C66" s="161">
        <v>300</v>
      </c>
      <c r="D66" s="161" t="s">
        <v>9</v>
      </c>
      <c r="E66" s="177">
        <v>680</v>
      </c>
      <c r="F66" s="185" t="s">
        <v>9</v>
      </c>
      <c r="G66" s="186">
        <v>240</v>
      </c>
      <c r="H66" s="185" t="s">
        <v>9</v>
      </c>
    </row>
    <row r="67" spans="1:8" ht="19.5">
      <c r="A67" s="172" t="s">
        <v>385</v>
      </c>
      <c r="B67" s="173" t="s">
        <v>386</v>
      </c>
      <c r="C67" s="161"/>
      <c r="D67" s="161"/>
      <c r="E67" s="161"/>
      <c r="F67" s="161"/>
      <c r="G67" s="186"/>
      <c r="H67" s="161"/>
    </row>
    <row r="68" spans="1:8" ht="15.75" customHeight="1">
      <c r="A68" s="172" t="s">
        <v>387</v>
      </c>
      <c r="B68" s="173" t="s">
        <v>388</v>
      </c>
      <c r="C68" s="177"/>
      <c r="D68" s="161"/>
      <c r="E68" s="177">
        <v>200</v>
      </c>
      <c r="F68" s="185" t="s">
        <v>9</v>
      </c>
      <c r="G68" s="179" t="s">
        <v>9</v>
      </c>
      <c r="H68" s="185" t="s">
        <v>9</v>
      </c>
    </row>
    <row r="69" spans="1:8" ht="16.5" customHeight="1" thickBot="1">
      <c r="A69" s="181" t="s">
        <v>283</v>
      </c>
      <c r="B69" s="170"/>
      <c r="C69" s="198">
        <v>48510</v>
      </c>
      <c r="D69" s="199" t="s">
        <v>9</v>
      </c>
      <c r="E69" s="198">
        <v>79325</v>
      </c>
      <c r="F69" s="165">
        <v>60</v>
      </c>
      <c r="G69" s="198">
        <v>11581</v>
      </c>
      <c r="H69" s="165">
        <v>60</v>
      </c>
    </row>
    <row r="70" spans="1:8" ht="13.5" customHeight="1" thickTop="1">
      <c r="A70" s="168" t="s">
        <v>389</v>
      </c>
      <c r="B70" s="173" t="s">
        <v>390</v>
      </c>
      <c r="C70" s="170"/>
      <c r="D70" s="170"/>
      <c r="E70" s="170"/>
      <c r="F70" s="170"/>
      <c r="G70" s="170"/>
      <c r="H70" s="170"/>
    </row>
    <row r="71" spans="1:8" ht="15" customHeight="1">
      <c r="A71" s="172" t="s">
        <v>391</v>
      </c>
      <c r="B71" s="173" t="s">
        <v>392</v>
      </c>
      <c r="C71" s="161"/>
      <c r="D71" s="161"/>
      <c r="E71" s="161"/>
      <c r="F71" s="161"/>
      <c r="G71" s="161"/>
      <c r="H71" s="161"/>
    </row>
    <row r="72" spans="1:8" ht="17.25" customHeight="1">
      <c r="A72" s="172" t="s">
        <v>393</v>
      </c>
      <c r="B72" s="173" t="s">
        <v>394</v>
      </c>
      <c r="C72" s="161"/>
      <c r="D72" s="161"/>
      <c r="E72" s="161"/>
      <c r="F72" s="161"/>
      <c r="G72" s="161"/>
      <c r="H72" s="161"/>
    </row>
    <row r="73" spans="1:8" ht="16.5" customHeight="1">
      <c r="A73" s="172" t="s">
        <v>395</v>
      </c>
      <c r="B73" s="173" t="s">
        <v>396</v>
      </c>
      <c r="C73" s="177">
        <v>280000</v>
      </c>
      <c r="D73" s="161" t="s">
        <v>9</v>
      </c>
      <c r="E73" s="177">
        <v>165169</v>
      </c>
      <c r="F73" s="178" t="s">
        <v>49</v>
      </c>
      <c r="G73" s="188">
        <v>30978</v>
      </c>
      <c r="H73" s="178" t="s">
        <v>99</v>
      </c>
    </row>
    <row r="74" spans="1:8" ht="15" customHeight="1">
      <c r="A74" s="172" t="s">
        <v>397</v>
      </c>
      <c r="B74" s="173" t="s">
        <v>398</v>
      </c>
      <c r="C74" s="161"/>
      <c r="D74" s="161"/>
      <c r="E74" s="161"/>
      <c r="F74" s="161"/>
      <c r="G74" s="161"/>
      <c r="H74" s="161"/>
    </row>
    <row r="75" spans="1:8" ht="16.5" customHeight="1">
      <c r="A75" s="172" t="s">
        <v>399</v>
      </c>
      <c r="B75" s="173" t="s">
        <v>400</v>
      </c>
      <c r="C75" s="161"/>
      <c r="D75" s="161"/>
      <c r="E75" s="161"/>
      <c r="F75" s="161"/>
      <c r="G75" s="161"/>
      <c r="H75" s="161"/>
    </row>
    <row r="76" spans="1:8" ht="14.25" customHeight="1">
      <c r="A76" s="172" t="s">
        <v>401</v>
      </c>
      <c r="B76" s="173" t="s">
        <v>402</v>
      </c>
      <c r="C76" s="159"/>
      <c r="D76" s="159"/>
      <c r="E76" s="159"/>
      <c r="F76" s="159"/>
      <c r="G76" s="159"/>
      <c r="H76" s="159"/>
    </row>
    <row r="77" spans="1:8" ht="14.25" customHeight="1" thickBot="1">
      <c r="A77" s="181" t="s">
        <v>283</v>
      </c>
      <c r="B77" s="170"/>
      <c r="C77" s="198">
        <v>280000</v>
      </c>
      <c r="D77" s="199" t="s">
        <v>9</v>
      </c>
      <c r="E77" s="198">
        <v>165169</v>
      </c>
      <c r="F77" s="167" t="s">
        <v>49</v>
      </c>
      <c r="G77" s="182">
        <v>30978</v>
      </c>
      <c r="H77" s="167" t="s">
        <v>99</v>
      </c>
    </row>
    <row r="78" spans="1:8" ht="15.75" customHeight="1" thickTop="1">
      <c r="A78" s="168" t="s">
        <v>403</v>
      </c>
      <c r="B78" s="173" t="s">
        <v>404</v>
      </c>
      <c r="C78" s="170"/>
      <c r="D78" s="170"/>
      <c r="E78" s="170"/>
      <c r="F78" s="170"/>
      <c r="G78" s="170"/>
      <c r="H78" s="170"/>
    </row>
    <row r="79" spans="1:8" ht="15" customHeight="1">
      <c r="A79" s="172" t="s">
        <v>405</v>
      </c>
      <c r="B79" s="173" t="s">
        <v>406</v>
      </c>
      <c r="C79" s="170"/>
      <c r="D79" s="170"/>
      <c r="E79" s="170"/>
      <c r="F79" s="170"/>
      <c r="G79" s="170"/>
      <c r="H79" s="170"/>
    </row>
    <row r="80" spans="1:8" ht="17.25" customHeight="1">
      <c r="A80" s="172" t="s">
        <v>407</v>
      </c>
      <c r="B80" s="173" t="s">
        <v>394</v>
      </c>
      <c r="C80" s="170"/>
      <c r="D80" s="170"/>
      <c r="E80" s="170"/>
      <c r="F80" s="170"/>
      <c r="G80" s="170"/>
      <c r="H80" s="170"/>
    </row>
    <row r="81" spans="1:8" ht="19.5">
      <c r="A81" s="172" t="s">
        <v>408</v>
      </c>
      <c r="B81" s="173" t="s">
        <v>409</v>
      </c>
      <c r="C81" s="161"/>
      <c r="D81" s="161"/>
      <c r="E81" s="161"/>
      <c r="F81" s="161"/>
      <c r="G81" s="161"/>
      <c r="H81" s="161"/>
    </row>
    <row r="82" spans="1:8" ht="19.5">
      <c r="A82" s="172" t="s">
        <v>410</v>
      </c>
      <c r="B82" s="173" t="s">
        <v>411</v>
      </c>
      <c r="C82" s="161"/>
      <c r="D82" s="161"/>
      <c r="E82" s="161"/>
      <c r="F82" s="161"/>
      <c r="G82" s="161"/>
      <c r="H82" s="161"/>
    </row>
    <row r="83" spans="1:8" ht="15.75" customHeight="1">
      <c r="A83" s="172" t="s">
        <v>412</v>
      </c>
      <c r="B83" s="173" t="s">
        <v>413</v>
      </c>
      <c r="C83" s="161"/>
      <c r="D83" s="161"/>
      <c r="E83" s="161"/>
      <c r="F83" s="161"/>
      <c r="G83" s="161"/>
      <c r="H83" s="161"/>
    </row>
    <row r="84" spans="1:8" ht="17.25" customHeight="1">
      <c r="A84" s="200" t="s">
        <v>414</v>
      </c>
      <c r="B84" s="193">
        <v>414006</v>
      </c>
      <c r="C84" s="194"/>
      <c r="D84" s="161"/>
      <c r="E84" s="161"/>
      <c r="F84" s="161"/>
      <c r="G84" s="161"/>
      <c r="H84" s="161"/>
    </row>
    <row r="85" spans="1:8" ht="17.25" customHeight="1">
      <c r="A85" s="201" t="s">
        <v>415</v>
      </c>
      <c r="B85" s="193">
        <v>414999</v>
      </c>
      <c r="C85" s="202"/>
      <c r="D85" s="193"/>
      <c r="E85" s="193"/>
      <c r="F85" s="193"/>
      <c r="G85" s="193"/>
      <c r="H85" s="193"/>
    </row>
    <row r="86" spans="1:8" ht="13.5" customHeight="1" thickBot="1">
      <c r="A86" s="203" t="s">
        <v>283</v>
      </c>
      <c r="B86" s="199"/>
      <c r="C86" s="204"/>
      <c r="D86" s="199"/>
      <c r="E86" s="199"/>
      <c r="F86" s="199"/>
      <c r="G86" s="199"/>
      <c r="H86" s="199"/>
    </row>
    <row r="87" spans="1:8" ht="15.75" customHeight="1" thickTop="1">
      <c r="A87" s="168" t="s">
        <v>416</v>
      </c>
      <c r="B87" s="173" t="s">
        <v>417</v>
      </c>
      <c r="C87" s="205"/>
      <c r="D87" s="170"/>
      <c r="E87" s="170"/>
      <c r="F87" s="170"/>
      <c r="G87" s="170"/>
      <c r="H87" s="170"/>
    </row>
    <row r="88" spans="1:8" ht="16.5" customHeight="1">
      <c r="A88" s="172" t="s">
        <v>418</v>
      </c>
      <c r="B88" s="173" t="s">
        <v>419</v>
      </c>
      <c r="C88" s="205"/>
      <c r="D88" s="170"/>
      <c r="E88" s="170"/>
      <c r="F88" s="170"/>
      <c r="G88" s="170"/>
      <c r="H88" s="170"/>
    </row>
    <row r="89" spans="1:8" ht="17.25" customHeight="1">
      <c r="A89" s="172" t="s">
        <v>420</v>
      </c>
      <c r="B89" s="173" t="s">
        <v>421</v>
      </c>
      <c r="C89" s="205"/>
      <c r="D89" s="170"/>
      <c r="E89" s="170"/>
      <c r="F89" s="170"/>
      <c r="G89" s="170"/>
      <c r="H89" s="170"/>
    </row>
    <row r="90" spans="1:8" ht="15.75" customHeight="1">
      <c r="A90" s="172" t="s">
        <v>422</v>
      </c>
      <c r="B90" s="173" t="s">
        <v>423</v>
      </c>
      <c r="C90" s="161"/>
      <c r="D90" s="161"/>
      <c r="E90" s="161"/>
      <c r="F90" s="161"/>
      <c r="G90" s="161"/>
      <c r="H90" s="161"/>
    </row>
    <row r="91" spans="1:8" ht="15.75" customHeight="1">
      <c r="A91" s="172" t="s">
        <v>424</v>
      </c>
      <c r="B91" s="173" t="s">
        <v>425</v>
      </c>
      <c r="C91" s="177">
        <v>30000</v>
      </c>
      <c r="D91" s="161" t="s">
        <v>9</v>
      </c>
      <c r="E91" s="177">
        <v>93900</v>
      </c>
      <c r="F91" s="161" t="s">
        <v>9</v>
      </c>
      <c r="G91" s="188" t="s">
        <v>9</v>
      </c>
      <c r="H91" s="161" t="s">
        <v>9</v>
      </c>
    </row>
    <row r="92" spans="1:8" ht="15" customHeight="1">
      <c r="A92" s="172" t="s">
        <v>426</v>
      </c>
      <c r="B92" s="173" t="s">
        <v>427</v>
      </c>
      <c r="C92" s="161"/>
      <c r="D92" s="161"/>
      <c r="E92" s="161"/>
      <c r="F92" s="161"/>
      <c r="G92" s="161"/>
      <c r="H92" s="161"/>
    </row>
    <row r="93" spans="1:8" ht="17.25" customHeight="1">
      <c r="A93" s="172" t="s">
        <v>428</v>
      </c>
      <c r="B93" s="173" t="s">
        <v>429</v>
      </c>
      <c r="C93" s="177"/>
      <c r="D93" s="161"/>
      <c r="E93" s="161"/>
      <c r="F93" s="161"/>
      <c r="G93" s="186"/>
      <c r="H93" s="161"/>
    </row>
    <row r="94" spans="1:8" ht="19.5">
      <c r="A94" s="172" t="s">
        <v>430</v>
      </c>
      <c r="B94" s="173" t="s">
        <v>431</v>
      </c>
      <c r="C94" s="161">
        <v>100</v>
      </c>
      <c r="D94" s="161" t="s">
        <v>9</v>
      </c>
      <c r="E94" s="161">
        <v>1019</v>
      </c>
      <c r="F94" s="161" t="s">
        <v>9</v>
      </c>
      <c r="G94" s="161">
        <v>94</v>
      </c>
      <c r="H94" s="161" t="s">
        <v>9</v>
      </c>
    </row>
    <row r="95" spans="1:8" ht="16.5" customHeight="1">
      <c r="A95" s="172" t="s">
        <v>432</v>
      </c>
      <c r="B95" s="173" t="s">
        <v>433</v>
      </c>
      <c r="C95" s="161"/>
      <c r="D95" s="161"/>
      <c r="E95" s="161"/>
      <c r="F95" s="161"/>
      <c r="G95" s="161"/>
      <c r="H95" s="161"/>
    </row>
    <row r="96" spans="1:8" ht="16.5" customHeight="1">
      <c r="A96" s="172" t="s">
        <v>434</v>
      </c>
      <c r="B96" s="173" t="s">
        <v>435</v>
      </c>
      <c r="C96" s="188">
        <v>200000</v>
      </c>
      <c r="D96" s="185" t="s">
        <v>9</v>
      </c>
      <c r="E96" s="188">
        <v>89360</v>
      </c>
      <c r="F96" s="185" t="s">
        <v>9</v>
      </c>
      <c r="G96" s="188">
        <v>300</v>
      </c>
      <c r="H96" s="185" t="s">
        <v>9</v>
      </c>
    </row>
    <row r="97" spans="1:8" ht="14.25" customHeight="1">
      <c r="A97" s="181" t="s">
        <v>283</v>
      </c>
      <c r="B97" s="170"/>
      <c r="C97" s="206">
        <v>230100</v>
      </c>
      <c r="D97" s="207" t="s">
        <v>9</v>
      </c>
      <c r="E97" s="206">
        <v>184279</v>
      </c>
      <c r="F97" s="206" t="s">
        <v>9</v>
      </c>
      <c r="G97" s="208">
        <v>394</v>
      </c>
      <c r="H97" s="209" t="s">
        <v>9</v>
      </c>
    </row>
    <row r="98" spans="1:8" ht="19.5">
      <c r="A98" s="210"/>
      <c r="B98" s="171"/>
      <c r="C98" s="211"/>
      <c r="D98" s="212"/>
      <c r="E98" s="211"/>
      <c r="F98" s="211"/>
      <c r="G98" s="213"/>
      <c r="H98" s="214"/>
    </row>
    <row r="99" spans="1:8" ht="19.5">
      <c r="A99" s="160" t="s">
        <v>436</v>
      </c>
      <c r="B99" s="173" t="s">
        <v>437</v>
      </c>
      <c r="C99" s="170"/>
      <c r="D99" s="170"/>
      <c r="E99" s="170"/>
      <c r="F99" s="170"/>
      <c r="G99" s="170"/>
      <c r="H99" s="170"/>
    </row>
    <row r="100" spans="1:8" ht="19.5">
      <c r="A100" s="193" t="s">
        <v>438</v>
      </c>
      <c r="B100" s="173" t="s">
        <v>439</v>
      </c>
      <c r="C100" s="161"/>
      <c r="D100" s="161"/>
      <c r="E100" s="177">
        <v>200</v>
      </c>
      <c r="F100" s="161" t="s">
        <v>9</v>
      </c>
      <c r="G100" s="179" t="s">
        <v>9</v>
      </c>
      <c r="H100" s="161" t="s">
        <v>9</v>
      </c>
    </row>
    <row r="101" spans="1:8" ht="19.5">
      <c r="A101" s="193" t="s">
        <v>440</v>
      </c>
      <c r="B101" s="173" t="s">
        <v>441</v>
      </c>
      <c r="C101" s="159"/>
      <c r="D101" s="159"/>
      <c r="E101" s="215"/>
      <c r="F101" s="159"/>
      <c r="G101" s="216"/>
      <c r="H101" s="159"/>
    </row>
    <row r="102" spans="1:8" ht="20.25" thickBot="1">
      <c r="A102" s="217" t="s">
        <v>283</v>
      </c>
      <c r="B102" s="170"/>
      <c r="C102" s="209"/>
      <c r="D102" s="209"/>
      <c r="E102" s="198">
        <v>200</v>
      </c>
      <c r="F102" s="218" t="s">
        <v>9</v>
      </c>
      <c r="G102" s="219" t="s">
        <v>9</v>
      </c>
      <c r="H102" s="218" t="s">
        <v>9</v>
      </c>
    </row>
    <row r="103" spans="1:8" ht="21" thickBot="1" thickTop="1">
      <c r="A103" s="162" t="s">
        <v>442</v>
      </c>
      <c r="B103" s="172"/>
      <c r="C103" s="220"/>
      <c r="D103" s="157" t="s">
        <v>9</v>
      </c>
      <c r="E103" s="221">
        <v>34163922</v>
      </c>
      <c r="F103" s="167" t="s">
        <v>443</v>
      </c>
      <c r="G103" s="221">
        <v>8042682</v>
      </c>
      <c r="H103" s="167" t="s">
        <v>62</v>
      </c>
    </row>
    <row r="104" spans="1:8" ht="21" thickBot="1" thickTop="1">
      <c r="A104" s="162" t="s">
        <v>444</v>
      </c>
      <c r="B104" s="172">
        <v>420000</v>
      </c>
      <c r="C104" s="222">
        <v>25029390</v>
      </c>
      <c r="D104" s="223" t="s">
        <v>9</v>
      </c>
      <c r="E104" s="224"/>
      <c r="F104" s="225"/>
      <c r="G104" s="224"/>
      <c r="H104" s="225"/>
    </row>
    <row r="105" spans="1:8" ht="20.25" thickTop="1">
      <c r="A105" s="226" t="s">
        <v>445</v>
      </c>
      <c r="B105" s="227">
        <v>421000</v>
      </c>
      <c r="C105" s="228"/>
      <c r="D105" s="170"/>
      <c r="E105" s="169"/>
      <c r="F105" s="170"/>
      <c r="G105" s="169"/>
      <c r="H105" s="170"/>
    </row>
    <row r="106" spans="1:8" ht="19.5">
      <c r="A106" s="193" t="s">
        <v>446</v>
      </c>
      <c r="B106" s="229">
        <v>421001</v>
      </c>
      <c r="C106" s="228"/>
      <c r="D106" s="170"/>
      <c r="E106" s="228">
        <v>1170</v>
      </c>
      <c r="F106" s="175">
        <v>56</v>
      </c>
      <c r="G106" s="228">
        <v>1170</v>
      </c>
      <c r="H106" s="175">
        <v>56</v>
      </c>
    </row>
    <row r="107" spans="1:8" ht="19.5">
      <c r="A107" s="193" t="s">
        <v>447</v>
      </c>
      <c r="B107" s="229">
        <v>421002</v>
      </c>
      <c r="C107" s="174">
        <v>8140000</v>
      </c>
      <c r="D107" s="170" t="s">
        <v>9</v>
      </c>
      <c r="E107" s="174">
        <v>5236067</v>
      </c>
      <c r="F107" s="230" t="s">
        <v>448</v>
      </c>
      <c r="G107" s="231">
        <v>586649</v>
      </c>
      <c r="H107" s="190" t="s">
        <v>449</v>
      </c>
    </row>
    <row r="108" spans="1:8" ht="19.5">
      <c r="A108" s="193" t="s">
        <v>450</v>
      </c>
      <c r="B108" s="229">
        <v>421003</v>
      </c>
      <c r="C108" s="177"/>
      <c r="D108" s="161"/>
      <c r="E108" s="177"/>
      <c r="F108" s="232"/>
      <c r="G108" s="188"/>
      <c r="H108" s="232"/>
    </row>
    <row r="109" spans="1:8" ht="19.5">
      <c r="A109" s="193" t="s">
        <v>451</v>
      </c>
      <c r="B109" s="229">
        <v>421004</v>
      </c>
      <c r="C109" s="177">
        <v>3140000</v>
      </c>
      <c r="D109" s="161" t="s">
        <v>9</v>
      </c>
      <c r="E109" s="177">
        <v>2175228</v>
      </c>
      <c r="F109" s="232" t="s">
        <v>452</v>
      </c>
      <c r="G109" s="188">
        <v>543519</v>
      </c>
      <c r="H109" s="232" t="s">
        <v>453</v>
      </c>
    </row>
    <row r="110" spans="1:8" ht="19.5">
      <c r="A110" s="172" t="s">
        <v>454</v>
      </c>
      <c r="B110" s="229">
        <v>421005</v>
      </c>
      <c r="C110" s="177">
        <v>280000</v>
      </c>
      <c r="D110" s="161" t="s">
        <v>9</v>
      </c>
      <c r="E110" s="177">
        <v>89959</v>
      </c>
      <c r="F110" s="232" t="s">
        <v>455</v>
      </c>
      <c r="G110" s="188">
        <v>7412</v>
      </c>
      <c r="H110" s="232" t="s">
        <v>456</v>
      </c>
    </row>
    <row r="111" spans="1:8" ht="19.5">
      <c r="A111" s="172" t="s">
        <v>457</v>
      </c>
      <c r="B111" s="229">
        <v>421006</v>
      </c>
      <c r="C111" s="177">
        <v>1140000</v>
      </c>
      <c r="D111" s="161" t="s">
        <v>9</v>
      </c>
      <c r="E111" s="177">
        <v>1039560</v>
      </c>
      <c r="F111" s="232" t="s">
        <v>458</v>
      </c>
      <c r="G111" s="188">
        <v>273859</v>
      </c>
      <c r="H111" s="232" t="s">
        <v>99</v>
      </c>
    </row>
    <row r="112" spans="1:8" ht="19.5">
      <c r="A112" s="172" t="s">
        <v>459</v>
      </c>
      <c r="B112" s="229">
        <v>421007</v>
      </c>
      <c r="C112" s="177">
        <v>2314000</v>
      </c>
      <c r="D112" s="161" t="s">
        <v>9</v>
      </c>
      <c r="E112" s="177">
        <v>1602434</v>
      </c>
      <c r="F112" s="232" t="s">
        <v>460</v>
      </c>
      <c r="G112" s="188">
        <v>460107</v>
      </c>
      <c r="H112" s="232" t="s">
        <v>461</v>
      </c>
    </row>
    <row r="113" spans="1:8" ht="19.5">
      <c r="A113" s="172" t="s">
        <v>462</v>
      </c>
      <c r="B113" s="229">
        <v>421008</v>
      </c>
      <c r="C113" s="177"/>
      <c r="D113" s="161"/>
      <c r="E113" s="177"/>
      <c r="F113" s="177"/>
      <c r="G113" s="177"/>
      <c r="H113" s="177"/>
    </row>
    <row r="114" spans="1:8" ht="19.5">
      <c r="A114" s="172" t="s">
        <v>463</v>
      </c>
      <c r="B114" s="229">
        <v>421009</v>
      </c>
      <c r="C114" s="177"/>
      <c r="D114" s="161"/>
      <c r="E114" s="177"/>
      <c r="F114" s="177"/>
      <c r="G114" s="177"/>
      <c r="H114" s="177"/>
    </row>
    <row r="115" spans="1:8" ht="19.5">
      <c r="A115" s="172" t="s">
        <v>464</v>
      </c>
      <c r="B115" s="229">
        <v>421010</v>
      </c>
      <c r="C115" s="177"/>
      <c r="D115" s="161"/>
      <c r="E115" s="177"/>
      <c r="F115" s="177"/>
      <c r="G115" s="177"/>
      <c r="H115" s="177"/>
    </row>
    <row r="116" spans="1:8" ht="19.5">
      <c r="A116" s="172" t="s">
        <v>465</v>
      </c>
      <c r="B116" s="229">
        <v>421011</v>
      </c>
      <c r="C116" s="177"/>
      <c r="D116" s="161"/>
      <c r="E116" s="177"/>
      <c r="F116" s="177"/>
      <c r="G116" s="177"/>
      <c r="H116" s="177"/>
    </row>
    <row r="117" spans="1:8" ht="19.5">
      <c r="A117" s="172" t="s">
        <v>466</v>
      </c>
      <c r="B117" s="229">
        <v>421012</v>
      </c>
      <c r="C117" s="177">
        <v>37000</v>
      </c>
      <c r="D117" s="161" t="s">
        <v>9</v>
      </c>
      <c r="E117" s="177">
        <v>22024</v>
      </c>
      <c r="F117" s="232" t="s">
        <v>456</v>
      </c>
      <c r="G117" s="188">
        <v>9262</v>
      </c>
      <c r="H117" s="232" t="s">
        <v>97</v>
      </c>
    </row>
    <row r="118" spans="1:8" ht="19.5">
      <c r="A118" s="172" t="s">
        <v>467</v>
      </c>
      <c r="B118" s="229">
        <v>421013</v>
      </c>
      <c r="C118" s="177">
        <v>300000</v>
      </c>
      <c r="D118" s="161" t="s">
        <v>9</v>
      </c>
      <c r="E118" s="177">
        <v>269588</v>
      </c>
      <c r="F118" s="232" t="s">
        <v>461</v>
      </c>
      <c r="G118" s="188" t="s">
        <v>9</v>
      </c>
      <c r="H118" s="232" t="s">
        <v>9</v>
      </c>
    </row>
    <row r="119" spans="1:8" ht="19.5">
      <c r="A119" s="172" t="s">
        <v>468</v>
      </c>
      <c r="B119" s="229">
        <v>421014</v>
      </c>
      <c r="C119" s="177"/>
      <c r="D119" s="161"/>
      <c r="E119" s="177"/>
      <c r="F119" s="177"/>
      <c r="G119" s="177"/>
      <c r="H119" s="177"/>
    </row>
    <row r="120" spans="1:8" ht="19.5">
      <c r="A120" s="172" t="s">
        <v>469</v>
      </c>
      <c r="B120" s="229">
        <v>421015</v>
      </c>
      <c r="C120" s="177">
        <v>637390</v>
      </c>
      <c r="D120" s="161" t="s">
        <v>9</v>
      </c>
      <c r="E120" s="177">
        <v>614923</v>
      </c>
      <c r="F120" s="177" t="s">
        <v>9</v>
      </c>
      <c r="G120" s="188" t="s">
        <v>9</v>
      </c>
      <c r="H120" s="177" t="s">
        <v>9</v>
      </c>
    </row>
    <row r="121" spans="1:8" ht="19.5">
      <c r="A121" s="172" t="s">
        <v>470</v>
      </c>
      <c r="B121" s="229">
        <v>421016</v>
      </c>
      <c r="C121" s="177"/>
      <c r="D121" s="161"/>
      <c r="E121" s="177"/>
      <c r="F121" s="177"/>
      <c r="G121" s="177"/>
      <c r="H121" s="177"/>
    </row>
    <row r="122" spans="1:8" ht="19.5">
      <c r="A122" s="172" t="s">
        <v>471</v>
      </c>
      <c r="B122" s="229">
        <v>421017</v>
      </c>
      <c r="C122" s="177"/>
      <c r="D122" s="161"/>
      <c r="E122" s="177"/>
      <c r="F122" s="177"/>
      <c r="G122" s="177"/>
      <c r="H122" s="177"/>
    </row>
    <row r="123" spans="1:8" ht="19.5">
      <c r="A123" s="172" t="s">
        <v>472</v>
      </c>
      <c r="B123" s="229">
        <v>421999</v>
      </c>
      <c r="C123" s="215">
        <v>1000</v>
      </c>
      <c r="D123" s="159" t="s">
        <v>9</v>
      </c>
      <c r="E123" s="215"/>
      <c r="F123" s="215"/>
      <c r="G123" s="215"/>
      <c r="H123" s="215"/>
    </row>
    <row r="124" spans="1:8" ht="20.25" thickBot="1">
      <c r="A124" s="181" t="s">
        <v>283</v>
      </c>
      <c r="B124" s="170"/>
      <c r="C124" s="198">
        <v>15989390</v>
      </c>
      <c r="D124" s="218" t="s">
        <v>9</v>
      </c>
      <c r="E124" s="198">
        <v>11050957</v>
      </c>
      <c r="F124" s="233" t="s">
        <v>473</v>
      </c>
      <c r="G124" s="198">
        <v>1881982</v>
      </c>
      <c r="H124" s="233" t="s">
        <v>62</v>
      </c>
    </row>
    <row r="125" spans="1:8" ht="20.25" thickTop="1">
      <c r="A125" s="168" t="s">
        <v>474</v>
      </c>
      <c r="B125" s="193">
        <v>430000</v>
      </c>
      <c r="C125" s="170"/>
      <c r="D125" s="170"/>
      <c r="E125" s="170"/>
      <c r="F125" s="170"/>
      <c r="G125" s="170"/>
      <c r="H125" s="170"/>
    </row>
    <row r="126" spans="1:8" ht="19.5">
      <c r="A126" s="168" t="s">
        <v>475</v>
      </c>
      <c r="B126" s="229">
        <v>431000</v>
      </c>
      <c r="C126" s="161"/>
      <c r="D126" s="161"/>
      <c r="E126" s="161"/>
      <c r="F126" s="161"/>
      <c r="G126" s="161"/>
      <c r="H126" s="161"/>
    </row>
    <row r="127" spans="1:8" ht="19.5">
      <c r="A127" s="172" t="s">
        <v>476</v>
      </c>
      <c r="B127" s="229">
        <v>431001</v>
      </c>
      <c r="C127" s="177"/>
      <c r="D127" s="161"/>
      <c r="E127" s="177"/>
      <c r="F127" s="161"/>
      <c r="G127" s="188"/>
      <c r="H127" s="161"/>
    </row>
    <row r="128" spans="1:8" ht="19.5">
      <c r="A128" s="172" t="s">
        <v>477</v>
      </c>
      <c r="B128" s="229">
        <v>431002</v>
      </c>
      <c r="C128" s="177">
        <v>9040000</v>
      </c>
      <c r="D128" s="161" t="s">
        <v>9</v>
      </c>
      <c r="E128" s="177">
        <v>7949361</v>
      </c>
      <c r="F128" s="185" t="s">
        <v>9</v>
      </c>
      <c r="G128" s="188" t="s">
        <v>9</v>
      </c>
      <c r="H128" s="185"/>
    </row>
    <row r="129" spans="1:8" ht="19.5">
      <c r="A129" s="172" t="s">
        <v>478</v>
      </c>
      <c r="B129" s="229">
        <v>431003</v>
      </c>
      <c r="C129" s="188" t="s">
        <v>9</v>
      </c>
      <c r="D129" s="161" t="s">
        <v>9</v>
      </c>
      <c r="E129" s="177">
        <v>1058825</v>
      </c>
      <c r="F129" s="161" t="s">
        <v>9</v>
      </c>
      <c r="G129" s="188" t="s">
        <v>9</v>
      </c>
      <c r="H129" s="161" t="s">
        <v>9</v>
      </c>
    </row>
    <row r="130" spans="1:8" ht="20.25" thickBot="1">
      <c r="A130" s="181" t="s">
        <v>283</v>
      </c>
      <c r="B130" s="170"/>
      <c r="C130" s="198">
        <v>9040000</v>
      </c>
      <c r="D130" s="218" t="s">
        <v>9</v>
      </c>
      <c r="E130" s="198">
        <v>9008186</v>
      </c>
      <c r="F130" s="165" t="s">
        <v>9</v>
      </c>
      <c r="G130" s="182" t="s">
        <v>9</v>
      </c>
      <c r="H130" s="165"/>
    </row>
    <row r="131" spans="1:8" ht="20.25" thickTop="1">
      <c r="A131" s="168" t="s">
        <v>479</v>
      </c>
      <c r="B131" s="193">
        <v>440000</v>
      </c>
      <c r="C131" s="170"/>
      <c r="D131" s="170"/>
      <c r="E131" s="170"/>
      <c r="F131" s="170"/>
      <c r="G131" s="170"/>
      <c r="H131" s="170"/>
    </row>
    <row r="132" spans="1:8" ht="19.5">
      <c r="A132" s="168" t="s">
        <v>480</v>
      </c>
      <c r="B132" s="229">
        <v>441000</v>
      </c>
      <c r="C132" s="161"/>
      <c r="D132" s="161"/>
      <c r="E132" s="177"/>
      <c r="F132" s="185"/>
      <c r="G132" s="179"/>
      <c r="H132" s="185"/>
    </row>
    <row r="133" spans="1:8" ht="19.5">
      <c r="A133" s="172" t="s">
        <v>481</v>
      </c>
      <c r="B133" s="229">
        <v>441001</v>
      </c>
      <c r="C133" s="161"/>
      <c r="D133" s="161"/>
      <c r="E133" s="177">
        <v>1925694</v>
      </c>
      <c r="F133" s="161" t="s">
        <v>9</v>
      </c>
      <c r="G133" s="188" t="s">
        <v>9</v>
      </c>
      <c r="H133" s="161" t="s">
        <v>9</v>
      </c>
    </row>
    <row r="134" spans="1:8" ht="19.5">
      <c r="A134" s="172" t="s">
        <v>482</v>
      </c>
      <c r="B134" s="229">
        <v>441002</v>
      </c>
      <c r="C134" s="161"/>
      <c r="D134" s="161"/>
      <c r="E134" s="177">
        <v>12105634</v>
      </c>
      <c r="F134" s="185">
        <v>75</v>
      </c>
      <c r="G134" s="188">
        <v>6133250</v>
      </c>
      <c r="H134" s="185" t="s">
        <v>9</v>
      </c>
    </row>
    <row r="135" spans="1:8" ht="19.5">
      <c r="A135" s="172" t="s">
        <v>483</v>
      </c>
      <c r="B135" s="229">
        <v>441999</v>
      </c>
      <c r="C135" s="161"/>
      <c r="D135" s="161"/>
      <c r="E135" s="177">
        <v>73450</v>
      </c>
      <c r="F135" s="161" t="s">
        <v>9</v>
      </c>
      <c r="G135" s="188">
        <v>27450</v>
      </c>
      <c r="H135" s="185" t="s">
        <v>9</v>
      </c>
    </row>
    <row r="136" spans="1:8" ht="20.25" thickBot="1">
      <c r="A136" s="181" t="s">
        <v>283</v>
      </c>
      <c r="B136" s="170"/>
      <c r="C136" s="218"/>
      <c r="D136" s="218"/>
      <c r="E136" s="198">
        <v>14104778</v>
      </c>
      <c r="F136" s="165">
        <v>75</v>
      </c>
      <c r="G136" s="182">
        <v>6160700</v>
      </c>
      <c r="H136" s="165" t="s">
        <v>9</v>
      </c>
    </row>
  </sheetData>
  <sheetProtection/>
  <mergeCells count="3">
    <mergeCell ref="A2:H2"/>
    <mergeCell ref="A3:H3"/>
    <mergeCell ref="A4:H4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0">
      <selection activeCell="B7" sqref="B7"/>
    </sheetView>
  </sheetViews>
  <sheetFormatPr defaultColWidth="9.140625" defaultRowHeight="15"/>
  <cols>
    <col min="1" max="1" width="10.421875" style="234" customWidth="1"/>
    <col min="2" max="2" width="29.421875" style="234" customWidth="1"/>
    <col min="3" max="3" width="12.7109375" style="234" customWidth="1"/>
    <col min="4" max="4" width="9.00390625" style="234" customWidth="1"/>
    <col min="5" max="5" width="13.421875" style="234" customWidth="1"/>
    <col min="6" max="16384" width="9.00390625" style="234" customWidth="1"/>
  </cols>
  <sheetData>
    <row r="1" spans="1:7" ht="24">
      <c r="A1" s="438" t="s">
        <v>488</v>
      </c>
      <c r="B1" s="438"/>
      <c r="C1" s="438"/>
      <c r="D1" s="438"/>
      <c r="E1" s="438"/>
      <c r="F1" s="438"/>
      <c r="G1" s="438"/>
    </row>
    <row r="2" spans="1:7" ht="24">
      <c r="A2" s="438" t="s">
        <v>489</v>
      </c>
      <c r="B2" s="438"/>
      <c r="C2" s="438"/>
      <c r="D2" s="438"/>
      <c r="E2" s="438"/>
      <c r="F2" s="438"/>
      <c r="G2" s="438"/>
    </row>
    <row r="3" spans="1:7" ht="24">
      <c r="A3" s="438" t="s">
        <v>490</v>
      </c>
      <c r="B3" s="438"/>
      <c r="C3" s="438"/>
      <c r="D3" s="438"/>
      <c r="E3" s="438"/>
      <c r="F3" s="438"/>
      <c r="G3" s="438"/>
    </row>
    <row r="4" ht="24">
      <c r="A4" s="235" t="s">
        <v>689</v>
      </c>
    </row>
    <row r="5" ht="24">
      <c r="A5" s="235"/>
    </row>
    <row r="6" spans="2:3" ht="24">
      <c r="B6" s="234" t="s">
        <v>485</v>
      </c>
      <c r="C6" s="236">
        <v>6453.66</v>
      </c>
    </row>
    <row r="7" spans="2:3" ht="24">
      <c r="B7" s="234" t="s">
        <v>486</v>
      </c>
      <c r="C7" s="236">
        <v>195779</v>
      </c>
    </row>
    <row r="8" spans="2:3" ht="24">
      <c r="B8" s="234" t="s">
        <v>487</v>
      </c>
      <c r="C8" s="236">
        <v>4195</v>
      </c>
    </row>
    <row r="9" spans="2:3" ht="24">
      <c r="B9" s="234" t="s">
        <v>491</v>
      </c>
      <c r="C9" s="236">
        <v>5018.82</v>
      </c>
    </row>
    <row r="10" spans="2:3" ht="24">
      <c r="B10" s="234" t="s">
        <v>617</v>
      </c>
      <c r="C10" s="237">
        <v>1546774.78</v>
      </c>
    </row>
    <row r="11" spans="2:3" ht="24">
      <c r="B11" s="234" t="s">
        <v>618</v>
      </c>
      <c r="C11" s="308">
        <v>275</v>
      </c>
    </row>
    <row r="12" spans="2:3" ht="24.75" thickBot="1">
      <c r="B12" s="241" t="s">
        <v>283</v>
      </c>
      <c r="C12" s="238">
        <f>SUM(C6:C11)</f>
        <v>1758496.26</v>
      </c>
    </row>
    <row r="13" ht="24.75" thickTop="1"/>
    <row r="31" spans="1:7" ht="24">
      <c r="A31" s="438" t="s">
        <v>488</v>
      </c>
      <c r="B31" s="438"/>
      <c r="C31" s="438"/>
      <c r="D31" s="438"/>
      <c r="E31" s="438"/>
      <c r="F31" s="438"/>
      <c r="G31" s="438"/>
    </row>
    <row r="32" spans="1:7" ht="24">
      <c r="A32" s="438" t="s">
        <v>489</v>
      </c>
      <c r="B32" s="438"/>
      <c r="C32" s="438"/>
      <c r="D32" s="438"/>
      <c r="E32" s="438"/>
      <c r="F32" s="438"/>
      <c r="G32" s="438"/>
    </row>
    <row r="33" spans="1:7" ht="24">
      <c r="A33" s="438" t="s">
        <v>490</v>
      </c>
      <c r="B33" s="438"/>
      <c r="C33" s="438"/>
      <c r="D33" s="438"/>
      <c r="E33" s="438"/>
      <c r="F33" s="438"/>
      <c r="G33" s="438"/>
    </row>
    <row r="34" ht="24">
      <c r="A34" s="234" t="s">
        <v>678</v>
      </c>
    </row>
    <row r="35" ht="24">
      <c r="A35" s="234" t="s">
        <v>7</v>
      </c>
    </row>
    <row r="36" ht="24">
      <c r="A36" s="234" t="s">
        <v>679</v>
      </c>
    </row>
    <row r="37" spans="2:5" ht="24">
      <c r="B37" s="234" t="s">
        <v>680</v>
      </c>
      <c r="E37" s="320">
        <v>10741022.52</v>
      </c>
    </row>
    <row r="38" spans="2:5" ht="24">
      <c r="B38" s="234" t="s">
        <v>681</v>
      </c>
      <c r="E38" s="320">
        <v>1054274.78</v>
      </c>
    </row>
    <row r="39" spans="2:5" ht="24">
      <c r="B39" s="234" t="s">
        <v>682</v>
      </c>
      <c r="E39" s="320">
        <v>4257.19</v>
      </c>
    </row>
    <row r="40" spans="2:5" ht="24">
      <c r="B40" s="234" t="s">
        <v>683</v>
      </c>
      <c r="E40" s="320">
        <v>1109408.07</v>
      </c>
    </row>
    <row r="41" spans="2:5" ht="24">
      <c r="B41" s="234" t="s">
        <v>684</v>
      </c>
      <c r="E41" s="320">
        <v>4747252.41</v>
      </c>
    </row>
    <row r="42" spans="4:5" ht="24">
      <c r="D42" s="234" t="s">
        <v>283</v>
      </c>
      <c r="E42" s="320">
        <f>SUM(E37:E41)</f>
        <v>17656214.97</v>
      </c>
    </row>
    <row r="43" spans="1:5" ht="24">
      <c r="A43" s="234" t="s">
        <v>685</v>
      </c>
      <c r="E43" s="320"/>
    </row>
    <row r="44" spans="2:5" ht="24">
      <c r="B44" s="234" t="s">
        <v>686</v>
      </c>
      <c r="E44" s="320">
        <v>12713901.26</v>
      </c>
    </row>
    <row r="45" spans="2:5" ht="24">
      <c r="B45" s="234" t="s">
        <v>687</v>
      </c>
      <c r="E45" s="320">
        <v>5000000</v>
      </c>
    </row>
    <row r="46" spans="4:5" ht="24">
      <c r="D46" s="234" t="s">
        <v>283</v>
      </c>
      <c r="E46" s="320">
        <f>SUM(E44:E45)</f>
        <v>17713901.259999998</v>
      </c>
    </row>
    <row r="47" spans="3:5" ht="24.75" thickBot="1">
      <c r="C47" s="235" t="s">
        <v>688</v>
      </c>
      <c r="D47" s="235"/>
      <c r="E47" s="321">
        <f>SUM(E42,E46)</f>
        <v>35370116.23</v>
      </c>
    </row>
    <row r="48" ht="24.75" thickTop="1"/>
  </sheetData>
  <sheetProtection/>
  <mergeCells count="6">
    <mergeCell ref="A33:G33"/>
    <mergeCell ref="A1:G1"/>
    <mergeCell ref="A2:G2"/>
    <mergeCell ref="A3:G3"/>
    <mergeCell ref="A31:G31"/>
    <mergeCell ref="A32:G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26.00390625" style="64" customWidth="1"/>
    <col min="2" max="2" width="11.421875" style="64" customWidth="1"/>
    <col min="3" max="3" width="13.28125" style="64" customWidth="1"/>
    <col min="4" max="4" width="12.8515625" style="64" customWidth="1"/>
    <col min="5" max="5" width="13.00390625" style="64" customWidth="1"/>
    <col min="6" max="16384" width="9.00390625" style="64" customWidth="1"/>
  </cols>
  <sheetData>
    <row r="1" spans="1:6" ht="21.75">
      <c r="A1" s="439" t="s">
        <v>488</v>
      </c>
      <c r="B1" s="439"/>
      <c r="C1" s="439"/>
      <c r="D1" s="439"/>
      <c r="E1" s="439"/>
      <c r="F1" s="439"/>
    </row>
    <row r="2" spans="1:6" ht="21.75">
      <c r="A2" s="439" t="s">
        <v>499</v>
      </c>
      <c r="B2" s="439"/>
      <c r="C2" s="439"/>
      <c r="D2" s="439"/>
      <c r="E2" s="439"/>
      <c r="F2" s="439"/>
    </row>
    <row r="3" spans="1:6" ht="21.75">
      <c r="A3" s="439" t="s">
        <v>490</v>
      </c>
      <c r="B3" s="439"/>
      <c r="C3" s="439"/>
      <c r="D3" s="439"/>
      <c r="E3" s="439"/>
      <c r="F3" s="439"/>
    </row>
    <row r="4" spans="1:6" ht="21.75">
      <c r="A4" s="440" t="s">
        <v>500</v>
      </c>
      <c r="B4" s="440"/>
      <c r="C4" s="440"/>
      <c r="D4" s="440"/>
      <c r="E4" s="440"/>
      <c r="F4" s="440"/>
    </row>
    <row r="5" spans="1:5" ht="21.75">
      <c r="A5" s="243" t="s">
        <v>492</v>
      </c>
      <c r="B5" s="243"/>
      <c r="C5" s="243" t="s">
        <v>493</v>
      </c>
      <c r="D5" s="243" t="s">
        <v>494</v>
      </c>
      <c r="E5" s="243" t="s">
        <v>495</v>
      </c>
    </row>
    <row r="6" spans="1:5" ht="21.75">
      <c r="A6" s="242" t="s">
        <v>496</v>
      </c>
      <c r="B6" s="242"/>
      <c r="C6" s="243">
        <v>2558</v>
      </c>
      <c r="D6" s="242">
        <v>1</v>
      </c>
      <c r="E6" s="242">
        <v>2025</v>
      </c>
    </row>
    <row r="7" spans="1:5" ht="21.75">
      <c r="A7" s="242"/>
      <c r="B7" s="242"/>
      <c r="C7" s="243"/>
      <c r="D7" s="242"/>
      <c r="E7" s="242"/>
    </row>
    <row r="8" spans="1:5" ht="21.75">
      <c r="A8" s="242"/>
      <c r="B8" s="242"/>
      <c r="C8" s="243"/>
      <c r="D8" s="242"/>
      <c r="E8" s="242"/>
    </row>
    <row r="9" spans="1:5" ht="21.75">
      <c r="A9" s="441" t="s">
        <v>283</v>
      </c>
      <c r="B9" s="441"/>
      <c r="C9" s="441"/>
      <c r="D9" s="242"/>
      <c r="E9" s="242"/>
    </row>
    <row r="10" spans="1:5" ht="21.75">
      <c r="A10" s="242" t="s">
        <v>497</v>
      </c>
      <c r="B10" s="242"/>
      <c r="C10" s="243">
        <v>2558</v>
      </c>
      <c r="D10" s="242">
        <v>2</v>
      </c>
      <c r="E10" s="242">
        <v>83.66</v>
      </c>
    </row>
    <row r="11" spans="1:5" ht="21.75">
      <c r="A11" s="242"/>
      <c r="B11" s="242"/>
      <c r="C11" s="243"/>
      <c r="D11" s="242"/>
      <c r="E11" s="242"/>
    </row>
    <row r="12" spans="1:5" ht="21.75">
      <c r="A12" s="242"/>
      <c r="B12" s="242"/>
      <c r="C12" s="243"/>
      <c r="D12" s="242"/>
      <c r="E12" s="242"/>
    </row>
    <row r="13" spans="1:5" ht="21.75">
      <c r="A13" s="441" t="s">
        <v>283</v>
      </c>
      <c r="B13" s="441"/>
      <c r="C13" s="441"/>
      <c r="D13" s="242"/>
      <c r="E13" s="242"/>
    </row>
    <row r="14" spans="1:5" ht="21.75">
      <c r="A14" s="242" t="s">
        <v>498</v>
      </c>
      <c r="B14" s="242"/>
      <c r="C14" s="243">
        <v>2558</v>
      </c>
      <c r="D14" s="242">
        <v>1</v>
      </c>
      <c r="E14" s="242">
        <v>200</v>
      </c>
    </row>
    <row r="15" spans="1:5" ht="21.75">
      <c r="A15" s="242"/>
      <c r="B15" s="242"/>
      <c r="C15" s="243"/>
      <c r="D15" s="242"/>
      <c r="E15" s="242"/>
    </row>
    <row r="16" spans="1:5" ht="21.75">
      <c r="A16" s="242"/>
      <c r="B16" s="242"/>
      <c r="C16" s="243"/>
      <c r="D16" s="242"/>
      <c r="E16" s="242"/>
    </row>
    <row r="17" spans="1:5" ht="21.75">
      <c r="A17" s="441" t="s">
        <v>283</v>
      </c>
      <c r="B17" s="441"/>
      <c r="C17" s="441"/>
      <c r="D17" s="242"/>
      <c r="E17" s="271">
        <f>SUM(E6,E10,E14)</f>
        <v>2308.66</v>
      </c>
    </row>
    <row r="18" spans="1:5" ht="21.75">
      <c r="A18" s="247"/>
      <c r="B18" s="247"/>
      <c r="C18" s="247"/>
      <c r="D18" s="246"/>
      <c r="E18" s="246"/>
    </row>
    <row r="20" spans="1:2" ht="21.75">
      <c r="A20" s="245" t="s">
        <v>690</v>
      </c>
      <c r="B20" s="245"/>
    </row>
    <row r="21" spans="1:5" ht="21.75">
      <c r="A21" s="64" t="s">
        <v>620</v>
      </c>
      <c r="E21" s="309">
        <v>37765</v>
      </c>
    </row>
    <row r="22" spans="1:5" ht="21.75">
      <c r="A22" s="64" t="s">
        <v>621</v>
      </c>
      <c r="E22" s="309">
        <v>5835</v>
      </c>
    </row>
    <row r="23" spans="1:5" ht="21.75">
      <c r="A23" s="64" t="s">
        <v>622</v>
      </c>
      <c r="E23" s="309">
        <v>2180</v>
      </c>
    </row>
    <row r="24" spans="1:5" ht="22.5" thickBot="1">
      <c r="A24" s="245" t="s">
        <v>283</v>
      </c>
      <c r="B24" s="245"/>
      <c r="E24" s="310">
        <f>SUM(E21:E23)</f>
        <v>45780</v>
      </c>
    </row>
    <row r="25" ht="22.5" thickTop="1"/>
    <row r="27" spans="1:2" ht="21.75">
      <c r="A27" s="245"/>
      <c r="B27" s="245"/>
    </row>
    <row r="30" spans="1:5" ht="21.75">
      <c r="A30" s="244"/>
      <c r="B30" s="305"/>
      <c r="E30" s="246"/>
    </row>
    <row r="34" spans="1:6" ht="21.75">
      <c r="A34" s="439" t="s">
        <v>488</v>
      </c>
      <c r="B34" s="439"/>
      <c r="C34" s="439"/>
      <c r="D34" s="439"/>
      <c r="E34" s="439"/>
      <c r="F34" s="439"/>
    </row>
    <row r="35" spans="1:6" ht="21.75">
      <c r="A35" s="439" t="s">
        <v>499</v>
      </c>
      <c r="B35" s="439"/>
      <c r="C35" s="439"/>
      <c r="D35" s="439"/>
      <c r="E35" s="439"/>
      <c r="F35" s="439"/>
    </row>
    <row r="36" spans="1:6" ht="21.75">
      <c r="A36" s="439" t="s">
        <v>490</v>
      </c>
      <c r="B36" s="439"/>
      <c r="C36" s="439"/>
      <c r="D36" s="439"/>
      <c r="E36" s="439"/>
      <c r="F36" s="439"/>
    </row>
    <row r="37" ht="21.75">
      <c r="A37" s="64" t="s">
        <v>691</v>
      </c>
    </row>
    <row r="38" spans="1:4" ht="21.75">
      <c r="A38" s="243" t="s">
        <v>648</v>
      </c>
      <c r="B38" s="243" t="s">
        <v>668</v>
      </c>
      <c r="C38" s="243" t="s">
        <v>649</v>
      </c>
      <c r="D38" s="243" t="s">
        <v>495</v>
      </c>
    </row>
    <row r="39" spans="1:4" ht="21.75">
      <c r="A39" s="242" t="s">
        <v>650</v>
      </c>
      <c r="B39" s="242" t="s">
        <v>669</v>
      </c>
      <c r="C39" s="319" t="s">
        <v>651</v>
      </c>
      <c r="D39" s="271">
        <v>100000</v>
      </c>
    </row>
    <row r="40" spans="1:4" ht="21.75">
      <c r="A40" s="242" t="s">
        <v>652</v>
      </c>
      <c r="B40" s="242" t="s">
        <v>670</v>
      </c>
      <c r="C40" s="319" t="s">
        <v>653</v>
      </c>
      <c r="D40" s="271">
        <v>100000</v>
      </c>
    </row>
    <row r="41" spans="1:4" ht="21.75">
      <c r="A41" s="242" t="s">
        <v>654</v>
      </c>
      <c r="B41" s="242" t="s">
        <v>671</v>
      </c>
      <c r="C41" s="319" t="s">
        <v>655</v>
      </c>
      <c r="D41" s="271">
        <v>12500</v>
      </c>
    </row>
    <row r="42" spans="1:4" ht="21.75">
      <c r="A42" s="242" t="s">
        <v>656</v>
      </c>
      <c r="B42" s="242" t="s">
        <v>672</v>
      </c>
      <c r="C42" s="319" t="s">
        <v>657</v>
      </c>
      <c r="D42" s="271">
        <v>40000</v>
      </c>
    </row>
    <row r="43" spans="1:4" ht="21.75">
      <c r="A43" s="242" t="s">
        <v>658</v>
      </c>
      <c r="B43" s="242" t="s">
        <v>673</v>
      </c>
      <c r="C43" s="319" t="s">
        <v>659</v>
      </c>
      <c r="D43" s="271">
        <v>40000</v>
      </c>
    </row>
    <row r="44" spans="1:4" ht="21.75">
      <c r="A44" s="242" t="s">
        <v>660</v>
      </c>
      <c r="B44" s="242" t="s">
        <v>674</v>
      </c>
      <c r="C44" s="319" t="s">
        <v>661</v>
      </c>
      <c r="D44" s="271">
        <v>50000</v>
      </c>
    </row>
    <row r="45" spans="1:4" ht="21.75">
      <c r="A45" s="242" t="s">
        <v>662</v>
      </c>
      <c r="B45" s="242" t="s">
        <v>675</v>
      </c>
      <c r="C45" s="319" t="s">
        <v>653</v>
      </c>
      <c r="D45" s="271">
        <v>100000</v>
      </c>
    </row>
    <row r="46" spans="1:4" ht="21.75">
      <c r="A46" s="242" t="s">
        <v>663</v>
      </c>
      <c r="B46" s="242" t="s">
        <v>676</v>
      </c>
      <c r="C46" s="319" t="s">
        <v>664</v>
      </c>
      <c r="D46" s="271">
        <v>30000</v>
      </c>
    </row>
    <row r="47" spans="1:4" ht="21.75">
      <c r="A47" s="242" t="s">
        <v>665</v>
      </c>
      <c r="B47" s="242" t="s">
        <v>677</v>
      </c>
      <c r="C47" s="319" t="s">
        <v>666</v>
      </c>
      <c r="D47" s="271">
        <v>20000</v>
      </c>
    </row>
    <row r="48" spans="1:4" ht="22.5" thickBot="1">
      <c r="A48" s="242" t="s">
        <v>667</v>
      </c>
      <c r="B48" s="242"/>
      <c r="C48" s="317"/>
      <c r="D48" s="318">
        <f>SUM(D39:D47)</f>
        <v>492500</v>
      </c>
    </row>
    <row r="49" ht="22.5" thickTop="1">
      <c r="D49" s="309"/>
    </row>
    <row r="50" ht="21.75">
      <c r="D50" s="309"/>
    </row>
  </sheetData>
  <sheetProtection/>
  <mergeCells count="10">
    <mergeCell ref="A35:F35"/>
    <mergeCell ref="A36:F36"/>
    <mergeCell ref="A9:C9"/>
    <mergeCell ref="A13:C13"/>
    <mergeCell ref="A17:C17"/>
    <mergeCell ref="A1:F1"/>
    <mergeCell ref="A2:F2"/>
    <mergeCell ref="A4:F4"/>
    <mergeCell ref="A3:F3"/>
    <mergeCell ref="A34:F34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54">
      <selection activeCell="A62" sqref="A62:F62"/>
    </sheetView>
  </sheetViews>
  <sheetFormatPr defaultColWidth="9.140625" defaultRowHeight="15"/>
  <cols>
    <col min="1" max="1" width="12.7109375" style="234" customWidth="1"/>
    <col min="2" max="2" width="8.421875" style="234" customWidth="1"/>
    <col min="3" max="3" width="9.140625" style="234" customWidth="1"/>
    <col min="4" max="4" width="9.421875" style="234" customWidth="1"/>
    <col min="5" max="5" width="22.421875" style="234" customWidth="1"/>
    <col min="6" max="6" width="11.00390625" style="234" customWidth="1"/>
    <col min="7" max="7" width="13.8515625" style="234" customWidth="1"/>
    <col min="8" max="16384" width="9.00390625" style="234" customWidth="1"/>
  </cols>
  <sheetData>
    <row r="1" spans="1:5" ht="24">
      <c r="A1" s="442" t="s">
        <v>488</v>
      </c>
      <c r="B1" s="442"/>
      <c r="C1" s="442"/>
      <c r="D1" s="442"/>
      <c r="E1" s="442"/>
    </row>
    <row r="2" spans="1:5" ht="24">
      <c r="A2" s="442" t="s">
        <v>499</v>
      </c>
      <c r="B2" s="442"/>
      <c r="C2" s="442"/>
      <c r="D2" s="442"/>
      <c r="E2" s="442"/>
    </row>
    <row r="3" spans="1:5" ht="24">
      <c r="A3" s="442" t="s">
        <v>490</v>
      </c>
      <c r="B3" s="442"/>
      <c r="C3" s="442"/>
      <c r="D3" s="442"/>
      <c r="E3" s="442"/>
    </row>
    <row r="5" spans="1:2" ht="24">
      <c r="A5" s="235" t="s">
        <v>508</v>
      </c>
      <c r="B5" s="235"/>
    </row>
    <row r="6" spans="1:7" ht="24">
      <c r="A6" s="249" t="s">
        <v>509</v>
      </c>
      <c r="B6" s="249" t="s">
        <v>504</v>
      </c>
      <c r="C6" s="249" t="s">
        <v>505</v>
      </c>
      <c r="D6" s="249" t="s">
        <v>506</v>
      </c>
      <c r="E6" s="249" t="s">
        <v>507</v>
      </c>
      <c r="F6" s="249" t="s">
        <v>501</v>
      </c>
      <c r="G6" s="249" t="s">
        <v>495</v>
      </c>
    </row>
    <row r="7" spans="1:7" ht="87">
      <c r="A7" s="312" t="s">
        <v>623</v>
      </c>
      <c r="B7" s="312" t="s">
        <v>574</v>
      </c>
      <c r="C7" s="312" t="s">
        <v>624</v>
      </c>
      <c r="D7" s="312" t="s">
        <v>141</v>
      </c>
      <c r="E7" s="312" t="s">
        <v>625</v>
      </c>
      <c r="F7" s="312"/>
      <c r="G7" s="271">
        <v>170067.08</v>
      </c>
    </row>
    <row r="8" spans="1:7" ht="65.25">
      <c r="A8" s="312" t="s">
        <v>623</v>
      </c>
      <c r="B8" s="312" t="s">
        <v>574</v>
      </c>
      <c r="C8" s="312" t="s">
        <v>626</v>
      </c>
      <c r="D8" s="312" t="s">
        <v>140</v>
      </c>
      <c r="E8" s="312" t="s">
        <v>627</v>
      </c>
      <c r="F8" s="312"/>
      <c r="G8" s="271">
        <v>10800</v>
      </c>
    </row>
    <row r="9" spans="1:7" ht="24">
      <c r="A9" s="312" t="s">
        <v>623</v>
      </c>
      <c r="B9" s="312" t="s">
        <v>135</v>
      </c>
      <c r="C9" s="312" t="s">
        <v>135</v>
      </c>
      <c r="D9" s="312" t="s">
        <v>135</v>
      </c>
      <c r="E9" s="312" t="s">
        <v>628</v>
      </c>
      <c r="F9" s="312"/>
      <c r="G9" s="271">
        <v>162000</v>
      </c>
    </row>
    <row r="10" spans="1:7" ht="108.75">
      <c r="A10" s="312" t="s">
        <v>623</v>
      </c>
      <c r="B10" s="312" t="s">
        <v>575</v>
      </c>
      <c r="C10" s="312" t="s">
        <v>629</v>
      </c>
      <c r="D10" s="312" t="s">
        <v>140</v>
      </c>
      <c r="E10" s="312" t="s">
        <v>630</v>
      </c>
      <c r="F10" s="312" t="s">
        <v>631</v>
      </c>
      <c r="G10" s="314">
        <v>36000</v>
      </c>
    </row>
    <row r="11" spans="1:7" ht="72">
      <c r="A11" s="313" t="s">
        <v>623</v>
      </c>
      <c r="B11" s="313" t="s">
        <v>580</v>
      </c>
      <c r="C11" s="313" t="s">
        <v>632</v>
      </c>
      <c r="D11" s="313" t="s">
        <v>583</v>
      </c>
      <c r="E11" s="313" t="s">
        <v>633</v>
      </c>
      <c r="F11" s="313" t="s">
        <v>634</v>
      </c>
      <c r="G11" s="315">
        <v>62000</v>
      </c>
    </row>
    <row r="12" spans="1:7" ht="48">
      <c r="A12" s="313" t="s">
        <v>623</v>
      </c>
      <c r="B12" s="313" t="s">
        <v>576</v>
      </c>
      <c r="C12" s="313" t="s">
        <v>635</v>
      </c>
      <c r="D12" s="313" t="s">
        <v>583</v>
      </c>
      <c r="E12" s="313" t="s">
        <v>633</v>
      </c>
      <c r="F12" s="313" t="s">
        <v>636</v>
      </c>
      <c r="G12" s="315">
        <v>177000</v>
      </c>
    </row>
    <row r="13" spans="1:7" ht="96">
      <c r="A13" s="313" t="s">
        <v>623</v>
      </c>
      <c r="B13" s="313" t="s">
        <v>576</v>
      </c>
      <c r="C13" s="313" t="s">
        <v>635</v>
      </c>
      <c r="D13" s="313" t="s">
        <v>583</v>
      </c>
      <c r="E13" s="313" t="s">
        <v>633</v>
      </c>
      <c r="F13" s="313" t="s">
        <v>637</v>
      </c>
      <c r="G13" s="315">
        <v>136000</v>
      </c>
    </row>
    <row r="14" spans="1:7" ht="48">
      <c r="A14" s="313" t="s">
        <v>623</v>
      </c>
      <c r="B14" s="313" t="s">
        <v>576</v>
      </c>
      <c r="C14" s="313" t="s">
        <v>635</v>
      </c>
      <c r="D14" s="313" t="s">
        <v>583</v>
      </c>
      <c r="E14" s="313" t="s">
        <v>633</v>
      </c>
      <c r="F14" s="313" t="s">
        <v>638</v>
      </c>
      <c r="G14" s="316">
        <v>45500</v>
      </c>
    </row>
    <row r="15" spans="1:7" ht="48">
      <c r="A15" s="313" t="s">
        <v>623</v>
      </c>
      <c r="B15" s="313" t="s">
        <v>576</v>
      </c>
      <c r="C15" s="313" t="s">
        <v>635</v>
      </c>
      <c r="D15" s="313" t="s">
        <v>583</v>
      </c>
      <c r="E15" s="313" t="s">
        <v>633</v>
      </c>
      <c r="F15" s="313" t="s">
        <v>639</v>
      </c>
      <c r="G15" s="316">
        <v>61200</v>
      </c>
    </row>
    <row r="16" spans="1:7" ht="48">
      <c r="A16" s="313" t="s">
        <v>623</v>
      </c>
      <c r="B16" s="313" t="s">
        <v>576</v>
      </c>
      <c r="C16" s="313" t="s">
        <v>635</v>
      </c>
      <c r="D16" s="313" t="s">
        <v>583</v>
      </c>
      <c r="E16" s="313" t="s">
        <v>633</v>
      </c>
      <c r="F16" s="313" t="s">
        <v>640</v>
      </c>
      <c r="G16" s="316">
        <v>51000</v>
      </c>
    </row>
    <row r="17" spans="1:7" ht="48">
      <c r="A17" s="313" t="s">
        <v>623</v>
      </c>
      <c r="B17" s="313" t="s">
        <v>576</v>
      </c>
      <c r="C17" s="313" t="s">
        <v>635</v>
      </c>
      <c r="D17" s="313" t="s">
        <v>583</v>
      </c>
      <c r="E17" s="313" t="s">
        <v>633</v>
      </c>
      <c r="F17" s="313" t="s">
        <v>641</v>
      </c>
      <c r="G17" s="316">
        <v>52000</v>
      </c>
    </row>
    <row r="18" spans="1:7" ht="48">
      <c r="A18" s="313" t="s">
        <v>623</v>
      </c>
      <c r="B18" s="313" t="s">
        <v>576</v>
      </c>
      <c r="C18" s="313" t="s">
        <v>635</v>
      </c>
      <c r="D18" s="313" t="s">
        <v>583</v>
      </c>
      <c r="E18" s="313" t="s">
        <v>633</v>
      </c>
      <c r="F18" s="313" t="s">
        <v>692</v>
      </c>
      <c r="G18" s="315">
        <v>51000</v>
      </c>
    </row>
    <row r="22" ht="24">
      <c r="A22" s="235" t="s">
        <v>508</v>
      </c>
    </row>
    <row r="23" spans="1:7" ht="24">
      <c r="A23" s="322" t="s">
        <v>509</v>
      </c>
      <c r="B23" s="322" t="s">
        <v>504</v>
      </c>
      <c r="C23" s="322" t="s">
        <v>505</v>
      </c>
      <c r="D23" s="322" t="s">
        <v>506</v>
      </c>
      <c r="E23" s="322" t="s">
        <v>507</v>
      </c>
      <c r="F23" s="322" t="s">
        <v>501</v>
      </c>
      <c r="G23" s="322" t="s">
        <v>495</v>
      </c>
    </row>
    <row r="24" spans="1:7" ht="48">
      <c r="A24" s="313" t="s">
        <v>623</v>
      </c>
      <c r="B24" s="313" t="s">
        <v>576</v>
      </c>
      <c r="C24" s="313" t="s">
        <v>635</v>
      </c>
      <c r="D24" s="313" t="s">
        <v>583</v>
      </c>
      <c r="E24" s="313" t="s">
        <v>633</v>
      </c>
      <c r="F24" s="313" t="s">
        <v>642</v>
      </c>
      <c r="G24" s="316">
        <v>42900</v>
      </c>
    </row>
    <row r="25" spans="1:7" ht="48">
      <c r="A25" s="313" t="s">
        <v>623</v>
      </c>
      <c r="B25" s="313" t="s">
        <v>576</v>
      </c>
      <c r="C25" s="313" t="s">
        <v>635</v>
      </c>
      <c r="D25" s="313" t="s">
        <v>583</v>
      </c>
      <c r="E25" s="313" t="s">
        <v>633</v>
      </c>
      <c r="F25" s="313" t="s">
        <v>643</v>
      </c>
      <c r="G25" s="316">
        <v>51000</v>
      </c>
    </row>
    <row r="26" spans="1:7" ht="96">
      <c r="A26" s="313" t="s">
        <v>623</v>
      </c>
      <c r="B26" s="313" t="s">
        <v>576</v>
      </c>
      <c r="C26" s="313" t="s">
        <v>644</v>
      </c>
      <c r="D26" s="313" t="s">
        <v>583</v>
      </c>
      <c r="E26" s="313" t="s">
        <v>633</v>
      </c>
      <c r="F26" s="313" t="s">
        <v>645</v>
      </c>
      <c r="G26" s="316">
        <v>14000</v>
      </c>
    </row>
    <row r="27" spans="1:7" ht="96">
      <c r="A27" s="313" t="s">
        <v>130</v>
      </c>
      <c r="B27" s="313" t="s">
        <v>576</v>
      </c>
      <c r="C27" s="313" t="s">
        <v>644</v>
      </c>
      <c r="D27" s="313" t="s">
        <v>583</v>
      </c>
      <c r="E27" s="313" t="s">
        <v>633</v>
      </c>
      <c r="F27" s="313" t="s">
        <v>645</v>
      </c>
      <c r="G27" s="316">
        <v>120000</v>
      </c>
    </row>
    <row r="28" spans="1:7" ht="24.75" thickBot="1">
      <c r="A28" s="443" t="s">
        <v>283</v>
      </c>
      <c r="B28" s="443"/>
      <c r="C28" s="443"/>
      <c r="D28" s="443"/>
      <c r="E28" s="443"/>
      <c r="F28" s="443"/>
      <c r="G28" s="311">
        <f>SUM(G7:G27)</f>
        <v>1242467.08</v>
      </c>
    </row>
    <row r="29" ht="24.75" thickTop="1"/>
    <row r="49" ht="24">
      <c r="A49" s="235" t="s">
        <v>720</v>
      </c>
    </row>
    <row r="50" spans="1:7" ht="24">
      <c r="A50" s="367" t="s">
        <v>509</v>
      </c>
      <c r="B50" s="367" t="s">
        <v>504</v>
      </c>
      <c r="C50" s="367" t="s">
        <v>505</v>
      </c>
      <c r="D50" s="367" t="s">
        <v>506</v>
      </c>
      <c r="E50" s="367" t="s">
        <v>507</v>
      </c>
      <c r="F50" s="367" t="s">
        <v>501</v>
      </c>
      <c r="G50" s="367" t="s">
        <v>722</v>
      </c>
    </row>
    <row r="51" spans="1:7" ht="72">
      <c r="A51" s="373" t="s">
        <v>623</v>
      </c>
      <c r="B51" s="313" t="s">
        <v>572</v>
      </c>
      <c r="C51" s="313" t="s">
        <v>572</v>
      </c>
      <c r="D51" s="373" t="s">
        <v>139</v>
      </c>
      <c r="E51" s="313" t="s">
        <v>721</v>
      </c>
      <c r="F51" s="250"/>
      <c r="G51" s="372">
        <v>247380</v>
      </c>
    </row>
    <row r="52" spans="1:7" ht="72">
      <c r="A52" s="373" t="s">
        <v>623</v>
      </c>
      <c r="B52" s="313" t="s">
        <v>572</v>
      </c>
      <c r="C52" s="313" t="s">
        <v>723</v>
      </c>
      <c r="D52" s="373" t="s">
        <v>139</v>
      </c>
      <c r="E52" s="313" t="s">
        <v>721</v>
      </c>
      <c r="F52" s="250"/>
      <c r="G52" s="374">
        <v>104700</v>
      </c>
    </row>
    <row r="53" spans="1:7" ht="96">
      <c r="A53" s="373" t="s">
        <v>623</v>
      </c>
      <c r="B53" s="373" t="s">
        <v>574</v>
      </c>
      <c r="C53" s="313" t="s">
        <v>724</v>
      </c>
      <c r="D53" s="373" t="s">
        <v>139</v>
      </c>
      <c r="E53" s="313" t="s">
        <v>721</v>
      </c>
      <c r="F53" s="250"/>
      <c r="G53" s="374">
        <v>190820</v>
      </c>
    </row>
    <row r="54" spans="1:7" ht="144">
      <c r="A54" s="373" t="s">
        <v>623</v>
      </c>
      <c r="B54" s="373" t="s">
        <v>576</v>
      </c>
      <c r="C54" s="313" t="s">
        <v>558</v>
      </c>
      <c r="D54" s="373" t="s">
        <v>139</v>
      </c>
      <c r="E54" s="313" t="s">
        <v>721</v>
      </c>
      <c r="F54" s="250"/>
      <c r="G54" s="374">
        <v>44450</v>
      </c>
    </row>
    <row r="55" spans="1:7" ht="72">
      <c r="A55" s="373" t="s">
        <v>623</v>
      </c>
      <c r="B55" s="373" t="s">
        <v>580</v>
      </c>
      <c r="C55" s="373" t="s">
        <v>556</v>
      </c>
      <c r="D55" s="373" t="s">
        <v>139</v>
      </c>
      <c r="E55" s="313" t="s">
        <v>721</v>
      </c>
      <c r="F55" s="250"/>
      <c r="G55" s="374">
        <v>35780</v>
      </c>
    </row>
    <row r="56" spans="1:7" ht="24">
      <c r="A56" s="444" t="s">
        <v>283</v>
      </c>
      <c r="B56" s="445"/>
      <c r="C56" s="445"/>
      <c r="D56" s="445"/>
      <c r="E56" s="445"/>
      <c r="F56" s="446"/>
      <c r="G56" s="375">
        <f>SUM(G51:G55)</f>
        <v>623130</v>
      </c>
    </row>
    <row r="57" ht="24">
      <c r="A57" s="235" t="s">
        <v>727</v>
      </c>
    </row>
    <row r="58" spans="1:7" ht="24">
      <c r="A58" s="367" t="s">
        <v>509</v>
      </c>
      <c r="B58" s="367" t="s">
        <v>504</v>
      </c>
      <c r="C58" s="367" t="s">
        <v>505</v>
      </c>
      <c r="D58" s="367" t="s">
        <v>506</v>
      </c>
      <c r="E58" s="367" t="s">
        <v>507</v>
      </c>
      <c r="F58" s="367" t="s">
        <v>501</v>
      </c>
      <c r="G58" s="367" t="s">
        <v>722</v>
      </c>
    </row>
    <row r="59" spans="1:7" ht="72">
      <c r="A59" s="313" t="s">
        <v>725</v>
      </c>
      <c r="B59" s="373" t="s">
        <v>574</v>
      </c>
      <c r="C59" s="373" t="s">
        <v>724</v>
      </c>
      <c r="D59" s="373" t="s">
        <v>139</v>
      </c>
      <c r="E59" s="313" t="s">
        <v>726</v>
      </c>
      <c r="F59" s="313" t="s">
        <v>725</v>
      </c>
      <c r="G59" s="372">
        <v>5127</v>
      </c>
    </row>
    <row r="60" spans="1:7" ht="72">
      <c r="A60" s="313" t="s">
        <v>725</v>
      </c>
      <c r="B60" s="373" t="s">
        <v>135</v>
      </c>
      <c r="C60" s="373" t="s">
        <v>135</v>
      </c>
      <c r="D60" s="373" t="s">
        <v>135</v>
      </c>
      <c r="E60" s="313" t="s">
        <v>728</v>
      </c>
      <c r="F60" s="313" t="s">
        <v>725</v>
      </c>
      <c r="G60" s="372">
        <v>138600</v>
      </c>
    </row>
    <row r="61" spans="1:7" ht="72">
      <c r="A61" s="313" t="s">
        <v>725</v>
      </c>
      <c r="B61" s="373" t="s">
        <v>135</v>
      </c>
      <c r="C61" s="373" t="s">
        <v>135</v>
      </c>
      <c r="D61" s="373" t="s">
        <v>135</v>
      </c>
      <c r="E61" s="313" t="s">
        <v>729</v>
      </c>
      <c r="F61" s="313" t="s">
        <v>725</v>
      </c>
      <c r="G61" s="372">
        <v>20000</v>
      </c>
    </row>
    <row r="62" spans="1:7" ht="24">
      <c r="A62" s="444" t="s">
        <v>283</v>
      </c>
      <c r="B62" s="445"/>
      <c r="C62" s="445"/>
      <c r="D62" s="445"/>
      <c r="E62" s="445"/>
      <c r="F62" s="446"/>
      <c r="G62" s="376">
        <f>SUM(G59:G61)</f>
        <v>163727</v>
      </c>
    </row>
    <row r="63" spans="1:6" ht="24">
      <c r="A63" s="370"/>
      <c r="B63" s="370"/>
      <c r="C63" s="370"/>
      <c r="D63" s="370"/>
      <c r="E63" s="370"/>
      <c r="F63" s="370"/>
    </row>
    <row r="64" spans="1:6" ht="24">
      <c r="A64" s="371"/>
      <c r="B64" s="371"/>
      <c r="C64" s="371"/>
      <c r="D64" s="371"/>
      <c r="E64" s="371"/>
      <c r="F64" s="370"/>
    </row>
    <row r="65" spans="1:6" ht="24">
      <c r="A65" s="370"/>
      <c r="B65" s="370"/>
      <c r="C65" s="370"/>
      <c r="D65" s="370"/>
      <c r="E65" s="370"/>
      <c r="F65" s="370"/>
    </row>
  </sheetData>
  <sheetProtection/>
  <mergeCells count="6">
    <mergeCell ref="A1:E1"/>
    <mergeCell ref="A2:E2"/>
    <mergeCell ref="A3:E3"/>
    <mergeCell ref="A28:F28"/>
    <mergeCell ref="A62:F62"/>
    <mergeCell ref="A56:F56"/>
  </mergeCells>
  <printOptions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2015-10-15T03:56:44Z</cp:lastPrinted>
  <dcterms:created xsi:type="dcterms:W3CDTF">2015-06-19T01:58:01Z</dcterms:created>
  <dcterms:modified xsi:type="dcterms:W3CDTF">2015-10-19T02:46:36Z</dcterms:modified>
  <cp:category/>
  <cp:version/>
  <cp:contentType/>
  <cp:contentStatus/>
</cp:coreProperties>
</file>