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90" windowWidth="20115" windowHeight="7755" firstSheet="4" activeTab="4"/>
  </bookViews>
  <sheets>
    <sheet name="งบทดลอง" sheetId="1" r:id="rId1"/>
    <sheet name="รายงานรับจ่ายเงินสด" sheetId="2" r:id="rId2"/>
    <sheet name="รายงานกระแสเงินสด" sheetId="3" r:id="rId3"/>
    <sheet name="หมายเหตุ 1" sheetId="4" r:id="rId4"/>
    <sheet name="หมายเหตุ 2" sheetId="5" r:id="rId5"/>
    <sheet name="รายจ่ายจากรายรับตามแผนงาน" sheetId="6" state="hidden" r:id="rId6"/>
    <sheet name="กระดาษทำการจ่ายจากรายรับ" sheetId="7" r:id="rId7"/>
    <sheet name="กระดาษทำการงบฯคงเหลือ" sheetId="8" r:id="rId8"/>
    <sheet name="กระดาษทำการกระทบยอดการโอนงบฯ" sheetId="9" r:id="rId9"/>
    <sheet name="งบกระทบยอดเงินฝากธนาคาร" sheetId="10" r:id="rId10"/>
    <sheet name="กระดาษทำการจ่ายจากเงินสะสม" sheetId="11" r:id="rId11"/>
  </sheets>
  <definedNames>
    <definedName name="_xlnm.Print_Area" localSheetId="7">'กระดาษทำการงบฯคงเหลือ'!$A$1:$V$172</definedName>
    <definedName name="_xlnm.Print_Area" localSheetId="6">'กระดาษทำการจ่ายจากรายรับ'!$A$1:$T$142</definedName>
    <definedName name="_xlnm.Print_Area" localSheetId="5">'รายจ่ายจากรายรับตามแผนงาน'!$A$1:$CH$20</definedName>
    <definedName name="_xlnm.Print_Area" localSheetId="3">'หมายเหตุ 1'!$A$1:$E$153</definedName>
  </definedNames>
  <calcPr fullCalcOnLoad="1"/>
</workbook>
</file>

<file path=xl/sharedStrings.xml><?xml version="1.0" encoding="utf-8"?>
<sst xmlns="http://schemas.openxmlformats.org/spreadsheetml/2006/main" count="1760" uniqueCount="628">
  <si>
    <t>องค์การบริหารส่วนตำบลแวงน้อย  อำเภอแวงน้อย  จังหวัดขอนแก่น</t>
  </si>
  <si>
    <t>รายการ</t>
  </si>
  <si>
    <t>รหัสบัญชี</t>
  </si>
  <si>
    <t>เดบิท</t>
  </si>
  <si>
    <t>เครดิต</t>
  </si>
  <si>
    <t>เงินสด</t>
  </si>
  <si>
    <t>120100</t>
  </si>
  <si>
    <t>-</t>
  </si>
  <si>
    <t>เงินฝากธนาคาร ธกส. (ออมทรัพย์)  เลขที่  31418-9</t>
  </si>
  <si>
    <t>110201</t>
  </si>
  <si>
    <t>เงินฝากธนาคาร ธกส. (ออมทรัพย์)  เลขที่  48091-8</t>
  </si>
  <si>
    <t>เงินฝากธนาคาร ธกส. (ออมทรัพย์)  เลขที่  51085-4</t>
  </si>
  <si>
    <t>เงินฝากธนาคาร ธกส. (ออมทรัพย์)  เลขที่  68058-0</t>
  </si>
  <si>
    <t>เงินฝากธนาคารกรุงไทย (ออมทรัพย์) เลขที่ 05100-7</t>
  </si>
  <si>
    <t>เงินฝากธนาคารกรุงไทย (ประจำ 3 เดือน) เลขที่  422-2-03566-1</t>
  </si>
  <si>
    <t>110202</t>
  </si>
  <si>
    <t xml:space="preserve">งบกลาง                             </t>
  </si>
  <si>
    <t>510000</t>
  </si>
  <si>
    <t>งบกลาง(อุดหนุนระบุวัตถุประสงค์)</t>
  </si>
  <si>
    <t xml:space="preserve">เงินเดือน  (ฝ่ายประจำ)                           </t>
  </si>
  <si>
    <t>522000</t>
  </si>
  <si>
    <t xml:space="preserve">เงินเดือน  (อุดหนุนระบุวัตถุปรสงค์)                           </t>
  </si>
  <si>
    <t xml:space="preserve">เงินเดือน  (ฝ่ายการเมือง)                           </t>
  </si>
  <si>
    <t xml:space="preserve">ค่าจ้างประจำ                        </t>
  </si>
  <si>
    <t>220400</t>
  </si>
  <si>
    <t>ค่าจ้างชั่วคราว</t>
  </si>
  <si>
    <t>ค่าจ้างชั่วคราว (อุดหนุนระบุวัตถุปรสงค์)</t>
  </si>
  <si>
    <t xml:space="preserve">ค่าตอบแทน                           </t>
  </si>
  <si>
    <t>531000</t>
  </si>
  <si>
    <t>ค่าตอบแทน  (อุดหนุนระบุวัตถุประสงค์)</t>
  </si>
  <si>
    <t xml:space="preserve">ค่าใช้สอย                </t>
  </si>
  <si>
    <t>532000</t>
  </si>
  <si>
    <t>ค่าใช้สอย  (อุดหนุนเฉพาะกิจอื่น)</t>
  </si>
  <si>
    <t xml:space="preserve">ค่าวัสดุ                            </t>
  </si>
  <si>
    <t>533000</t>
  </si>
  <si>
    <t xml:space="preserve"> </t>
  </si>
  <si>
    <t xml:space="preserve">ค่าวัสดุ   (อุดหนุนระบุวัตถุประสงค์)                        </t>
  </si>
  <si>
    <t xml:space="preserve">ค่าสาธารณูปโภค                     </t>
  </si>
  <si>
    <t>534000</t>
  </si>
  <si>
    <t xml:space="preserve">ค่าครุภัณฑ์                                </t>
  </si>
  <si>
    <t>541000</t>
  </si>
  <si>
    <t xml:space="preserve">ค่าที่ดินและสิ่งก่อสร้าง        </t>
  </si>
  <si>
    <t>542000</t>
  </si>
  <si>
    <t xml:space="preserve">เงินอุดหนุน                                  </t>
  </si>
  <si>
    <t>ที่ดินและสิ่งก่อสร้าง(อุดหนุนฯเพื่อพัฒนาประเทศ)</t>
  </si>
  <si>
    <t>รายรับ  (หมายเหตุ 1)</t>
  </si>
  <si>
    <t>400000</t>
  </si>
  <si>
    <t xml:space="preserve">เงินรับฝาก  (หมายเหตุ 2)     </t>
  </si>
  <si>
    <t>230100</t>
  </si>
  <si>
    <t>เงินสะสม</t>
  </si>
  <si>
    <t>06</t>
  </si>
  <si>
    <t>เงินทุนสำรองสะสม</t>
  </si>
  <si>
    <t>320000</t>
  </si>
  <si>
    <t>องค์การบริหารส่วนตำบลแวงน้อย</t>
  </si>
  <si>
    <t>จนถึงปัจจุบัน</t>
  </si>
  <si>
    <t>จำนวนเงิน  เดือนนี้  ที่เกิดขึ้นจริง  (บาท)</t>
  </si>
  <si>
    <t>ประมาณการ (บาท)</t>
  </si>
  <si>
    <t>เงินอุดหนุนระบุวัตถุประสงค์ /เฉพาะกิจ  (บาท)</t>
  </si>
  <si>
    <t>รวม  (บาท)</t>
  </si>
  <si>
    <t>เกิดขึ้นจริง  (บาท)</t>
  </si>
  <si>
    <t>ยอดยกมา</t>
  </si>
  <si>
    <t>ภาษีอากร</t>
  </si>
  <si>
    <t>411000</t>
  </si>
  <si>
    <t>ค่าธรรมเนียม ค่าปรับและใบอนุญาต</t>
  </si>
  <si>
    <t>412000</t>
  </si>
  <si>
    <t>รายได้จากทรัพย์สิน</t>
  </si>
  <si>
    <t>413000</t>
  </si>
  <si>
    <t>รายได้จากสาธารณูปโภคและการพาณิชย์</t>
  </si>
  <si>
    <t>414000</t>
  </si>
  <si>
    <t>รายได้เบ็ดเตล็ด</t>
  </si>
  <si>
    <t>415000</t>
  </si>
  <si>
    <t>รายได้จากทุน</t>
  </si>
  <si>
    <t>416000</t>
  </si>
  <si>
    <t>ภาษีจัดสรร</t>
  </si>
  <si>
    <t>421000</t>
  </si>
  <si>
    <t>เงินอุดหนุนทั่วไป</t>
  </si>
  <si>
    <t>431000</t>
  </si>
  <si>
    <t>เงินอุดหนุนทั่วไประบุวัตถุประสงค์เพื่อพัฒนาประเทศ</t>
  </si>
  <si>
    <t>43000</t>
  </si>
  <si>
    <t>รวม</t>
  </si>
  <si>
    <t>เงินอุดหนุนทั่วไประบุวัตถุประสงค์/เฉพาะกิจ</t>
  </si>
  <si>
    <t>ลูกหนี้เงินยืมสะสม</t>
  </si>
  <si>
    <t>รวมรายรับ</t>
  </si>
  <si>
    <t>ลงชื่อ                         ผู้รายงาน</t>
  </si>
  <si>
    <t>ลงชื่อ                         ผู้ตรวจสอบ</t>
  </si>
  <si>
    <t xml:space="preserve">       (นางรุ้ง   สุขกำเนิด)</t>
  </si>
  <si>
    <t xml:space="preserve">    นักวิชาการเงินและบัญชี</t>
  </si>
  <si>
    <t xml:space="preserve">      ผู้อำนวยการกองคลัง</t>
  </si>
  <si>
    <t>ลงชื่อ                         ผู้อนุมัติ</t>
  </si>
  <si>
    <t xml:space="preserve">       (นายจำนงค์   หน่ายโสก)</t>
  </si>
  <si>
    <t xml:space="preserve">       (นายหนูกาลน์    นิบุญทำ)</t>
  </si>
  <si>
    <t>ปลัดองค์การบริหารส่วนตำบลแวงน้อย</t>
  </si>
  <si>
    <t>นายกองค์การบริหารส่วนตำบลแวงน้อย</t>
  </si>
  <si>
    <t>รายจ่าย</t>
  </si>
  <si>
    <t>งบกลาง</t>
  </si>
  <si>
    <t>เงินเดือนฝ่ายประจำ</t>
  </si>
  <si>
    <t>เงินเดือนฝ่ายการเมือง</t>
  </si>
  <si>
    <t>521000</t>
  </si>
  <si>
    <t>ค่าตอบแทน</t>
  </si>
  <si>
    <t>ค่าใช้สอย</t>
  </si>
  <si>
    <t>ค่าวัสดุ</t>
  </si>
  <si>
    <t>ค่าสาธารณูปโภค</t>
  </si>
  <si>
    <t>เงินอุดหนุน</t>
  </si>
  <si>
    <t>ค่าครุภัณฑ์</t>
  </si>
  <si>
    <t>ค่าที่ดินและสิ่งก่อสร้าง</t>
  </si>
  <si>
    <t>ค่าจ้างชั่วคราว (อุดหนุนระบุวัตถุประสงค์)</t>
  </si>
  <si>
    <t>รวมรายจ่าย</t>
  </si>
  <si>
    <t>ลงชื่อ                              ผู้รายงาน</t>
  </si>
  <si>
    <t>สูงกว่า</t>
  </si>
  <si>
    <t>รายรับ                          รายจ่าย</t>
  </si>
  <si>
    <t>(ต่ำกว่า)</t>
  </si>
  <si>
    <t>ยอดยกไป</t>
  </si>
  <si>
    <t xml:space="preserve">        ลงชื่อ                        ผู้ตรวจสอบ                       ลงชื่อ                                ผู้อนุมัติ</t>
  </si>
  <si>
    <t xml:space="preserve">     ผู้อำนวยการกองคลัง</t>
  </si>
  <si>
    <t xml:space="preserve">            (นายจำนงค์    หน่ายโสก)                                     (นายหนูกาลน์     นิบุญทำ)</t>
  </si>
  <si>
    <t>ปลัดองค์การบริหารส่วนตำบลแวงน้อย                            นายกองค์การบริหารส่วนตำบลแวงน้อย</t>
  </si>
  <si>
    <t>รายงานกระแสเงินสด</t>
  </si>
  <si>
    <t>รายรับ</t>
  </si>
  <si>
    <t>เดือนนี้</t>
  </si>
  <si>
    <t>ตั้งแต่ต้นปีจนถึงปัจจุบัน</t>
  </si>
  <si>
    <t>รับเงินรายรับ</t>
  </si>
  <si>
    <t>รับเงินฝากจังหวัด</t>
  </si>
  <si>
    <t>รับเงินรับฝาก</t>
  </si>
  <si>
    <t>รับเงินอุดหนุนทั่วไป</t>
  </si>
  <si>
    <t>รับเงินอุดหนุนระบุวัตถุประสงค์</t>
  </si>
  <si>
    <t>รับเงินอุดหนุนทั่วไประบุวัตถุประสงค์  เพื่อพัฒนาประเทศ</t>
  </si>
  <si>
    <t>รับเงินลูกหนี้เงินยืมสะสม</t>
  </si>
  <si>
    <t>รับเงินลูกหนี้เงินยืมงบประมาณ</t>
  </si>
  <si>
    <t>รับเงินลูกหนี้อุดหนุนระบุวัตถุประสงค์</t>
  </si>
  <si>
    <t>รับคืนเงินงบกลาง(อุดหนุนระบุวัตถุประสงค์)</t>
  </si>
  <si>
    <t>รับเงินลูกหนี้เงินโครงการเศรษฐกิจชุมชน</t>
  </si>
  <si>
    <t>ลูกหนี้เงินยืมอุดหนุนเฉพาะกิจ อื่น ๆ</t>
  </si>
  <si>
    <t>จ่ายเงินตามงบประมาณ</t>
  </si>
  <si>
    <t>จ่ายเงินรับฝาก</t>
  </si>
  <si>
    <t>จ่ายเงินลูกหนี้โครงการเศรษฐกิจชุมชน</t>
  </si>
  <si>
    <t>จ่ายเงินอุดหนุนระบุวัตถุประสงค์</t>
  </si>
  <si>
    <t>จ่ายเงินฎีกาค้างจ่าย</t>
  </si>
  <si>
    <t>จ่ายเงินค้างจ่ายการระหว่างดำเนินการ</t>
  </si>
  <si>
    <t>จ่ายเงินลูกหนี้เงินยืมงบประมาณ</t>
  </si>
  <si>
    <t>จ่ายเงินลูกหนี้เงินยืมอุดหนุนระบุวัตถุประสงค์</t>
  </si>
  <si>
    <t>จ่ายเงินลูกหนี้เงินยืมสะสม</t>
  </si>
  <si>
    <t>จ่ายเงินอุดหนุนเฉพาะกิจ</t>
  </si>
  <si>
    <t>ลูกหนี้เงินยืมอุดหนุนเฉพาะกิจอื่น ๆ</t>
  </si>
  <si>
    <t>รับสูง  หรือ  (ต่ำ)  กว่ารายจ่าย</t>
  </si>
  <si>
    <t>หมายเหตุ   1</t>
  </si>
  <si>
    <t xml:space="preserve">              องค์การบริหารส่วนตำบลแวงน้อย    อำเภอแวงน้อย    จังหวัดขอนแก่น</t>
  </si>
  <si>
    <t>ประเภทรายได้</t>
  </si>
  <si>
    <t>ประมาณการ</t>
  </si>
  <si>
    <t>รายได้จัดเก็บเอง</t>
  </si>
  <si>
    <t>410000</t>
  </si>
  <si>
    <t>หมวดภาษีอากร</t>
  </si>
  <si>
    <t>(1) ภาษีโรงเรือนและที่ดิน</t>
  </si>
  <si>
    <t>411001</t>
  </si>
  <si>
    <t>(2) ภาษีบำรุงท้องที่</t>
  </si>
  <si>
    <t>411002</t>
  </si>
  <si>
    <t>(3) ภาษีป้าย</t>
  </si>
  <si>
    <t>411003</t>
  </si>
  <si>
    <t>(4) อากรฆ่าสัตว์และผลประโยชน์อันเกิดจากการฆ่าสัตว์</t>
  </si>
  <si>
    <t>411004</t>
  </si>
  <si>
    <t>(5) อากรรังนกอีแอ่น</t>
  </si>
  <si>
    <t>411005</t>
  </si>
  <si>
    <t>(6) ภาษีบำรุง อบจ. จากสถานค้าปลีกยาสูบ</t>
  </si>
  <si>
    <t>411006</t>
  </si>
  <si>
    <t>(7) ภาษีบำรุง อบต. จากสถานค้าปลีกน้ำมัน</t>
  </si>
  <si>
    <t>411007</t>
  </si>
  <si>
    <t>หมวดค่าธรรมเนียม ค่าปรับและใบอนุญาต</t>
  </si>
  <si>
    <t>(1) ค่าธรรมเนียมเกี่ยวกับควบคุมการฆ่าสัตว์และจำหน่ายสัตว์</t>
  </si>
  <si>
    <t>412101</t>
  </si>
  <si>
    <t>(2) ค่าธรรมเนียมประทับตรารับรองให้จำหน่ายเนื้อสัตว์</t>
  </si>
  <si>
    <t>412102</t>
  </si>
  <si>
    <t>(3) ค่าธรรมเนียมเกี่ยวกับใบอนุญาตการขายสุรา</t>
  </si>
  <si>
    <t>412103</t>
  </si>
  <si>
    <t>(4) ค่าธรรมเนียมเกี่ยวกับใบอนุญาตการพนัน</t>
  </si>
  <si>
    <t>412104</t>
  </si>
  <si>
    <t>(5) ค่าธรรมเนียมเกี่ยวกับการจัดระเบียบจอดยานยนต์</t>
  </si>
  <si>
    <t>412105</t>
  </si>
  <si>
    <t>(6) ค่าธรรมเนียมเกี่ยวกับการควบคุมอาคาร</t>
  </si>
  <si>
    <t>412106</t>
  </si>
  <si>
    <t>(7) ค่าธรรมเนียมเก็บขนขยะมูลฝอย</t>
  </si>
  <si>
    <t>(8) ค่าธรรมเนียมเก็บและขนอุจจาระหรือสิ่งปฏิกูล</t>
  </si>
  <si>
    <t>412108</t>
  </si>
  <si>
    <t>(9) ค่าธรรมเนียมในการออกหนังสือรับรองการแจ้งการจัดตั้งสถานที่จำหน่ายอาหาร</t>
  </si>
  <si>
    <t>412109</t>
  </si>
  <si>
    <t>(10) ค่าธรรมเนียมเกี่ยวกับสุสานและฌาปนสถาน</t>
  </si>
  <si>
    <t>412110</t>
  </si>
  <si>
    <t>(11)ค่าธรรมเนียมปิด  โปรย ติดตั้งแผ่นประกาศ หรือแผ่นปลิวเพื่อการโฆษณา</t>
  </si>
  <si>
    <t>412111</t>
  </si>
  <si>
    <t>(12)ค่าธรรมเนียมเกี่ยวกับทะเบียนราษฎร</t>
  </si>
  <si>
    <t>412112</t>
  </si>
  <si>
    <t>(13)ค่าธรรมเนียมเกี่ยวกับบัตรประจำตัวประชาชน</t>
  </si>
  <si>
    <t>412113</t>
  </si>
  <si>
    <t>(14)ค่าธรรมเนียมการฉีดวัคซีน/ใบรับรองการฉีดวัคซีน</t>
  </si>
  <si>
    <t>412114</t>
  </si>
  <si>
    <t>(15)ค่าธรรมเนียมเกี่ยวกับโรคพิษสุนัขบ้า</t>
  </si>
  <si>
    <t>412115</t>
  </si>
  <si>
    <t>(16)ค่าธรรมเนียมเครื่องหมายประจำตัวสัตว์</t>
  </si>
  <si>
    <t>412116</t>
  </si>
  <si>
    <t>(17) ค่าธรรมเนียมตามประมวลกฎหมายที่ดินมาตรา 9</t>
  </si>
  <si>
    <t>412117</t>
  </si>
  <si>
    <t>(18) ค่าธรรมเนียมการขอรับใบอนุญาตเป็นผู้มีสิทธิทำรายงานผลกระทบสิ่งแวดล้อม</t>
  </si>
  <si>
    <t>412118</t>
  </si>
  <si>
    <t>(19) ค่าธรรมเนียมใบอนุญาตเป็นผู้มีสิทธิทำรายงานผลกระทบสิ่งแวงล้อม</t>
  </si>
  <si>
    <t>412119</t>
  </si>
  <si>
    <t>(20) ค่าธรรมเนียมคำขอรับใบอนุญาตเป็นผู้ควบคุม</t>
  </si>
  <si>
    <t>412120</t>
  </si>
  <si>
    <t>(21) ค่าธรรมเนียมใบอนุญาตเป็นผู้ควบคุม</t>
  </si>
  <si>
    <t>412121</t>
  </si>
  <si>
    <t>(22) ค่าธรรมเนียมคำขอรับใบอนุญาตเป็นผู้รับจ้างให้บริการ</t>
  </si>
  <si>
    <t>412122</t>
  </si>
  <si>
    <t>(23) ค่าธรรมเนียมเป็นผู้รับจ้างให้บริการ</t>
  </si>
  <si>
    <t>412123</t>
  </si>
  <si>
    <t>(24) ค่าธรรมเนียมการแพทย์</t>
  </si>
  <si>
    <t>412124</t>
  </si>
  <si>
    <t>(25) ค่าธรรมเนียมเกี่ยวกับการส่งเสริมและรักษาคุณภาพสิ่งแวดล้อมแห่งชาติ</t>
  </si>
  <si>
    <t>412125</t>
  </si>
  <si>
    <t>(26) ค่าธรรมเนียมเกี่ยวกับการบำบัดน้ำเสีย</t>
  </si>
  <si>
    <t>412126</t>
  </si>
  <si>
    <t>(27) ค่าธรรมเนียมเกี่ยวกับการบำบัดน้ำทิ้ง</t>
  </si>
  <si>
    <t>412127</t>
  </si>
  <si>
    <t>(28)ค่าธรรมเนียมจดทะเบียนพาณิชย์</t>
  </si>
  <si>
    <t>412128</t>
  </si>
  <si>
    <t>(29) ค่าธรรมเนียมกำจัดขยะมูลฝอย</t>
  </si>
  <si>
    <t>412129</t>
  </si>
  <si>
    <t>(30) ค่าธรรมเนียมบำรุง อบจ. จากผู้เข้าพักโรงแรม</t>
  </si>
  <si>
    <t>412130</t>
  </si>
  <si>
    <t>(31) ค่าธรรมเนียมอื่นๆ</t>
  </si>
  <si>
    <t>412199</t>
  </si>
  <si>
    <t>(32)ค่าปรับผู้กระทำความผิดกฎหมายการจัดระเบียบจอดยานยนต์</t>
  </si>
  <si>
    <t>412201</t>
  </si>
  <si>
    <t>(33)ค่าปรับผู้กระทำผิดกฎหมายจราจรทางบก</t>
  </si>
  <si>
    <t>412202</t>
  </si>
  <si>
    <t>(34)ค่าปรับผู้กระทำผิดกฎหมายการป้องกันและระงับอัคคีภัย</t>
  </si>
  <si>
    <t>412203</t>
  </si>
  <si>
    <t>(35)ค่าปรับผู้กระทำผิดกฎหมายรักษาความสะอาดและความเป็นระเบียบเรียบร้อยของบ้านเมือง</t>
  </si>
  <si>
    <t>412204</t>
  </si>
  <si>
    <t>(36) ค่าปรับผู้กระทำผิดกฎหมายการทะเบียนราษฎร</t>
  </si>
  <si>
    <t>412205</t>
  </si>
  <si>
    <t>(37) ค่าปรับผู้กระทำผิดกฎหมายบัตรประจำตัวประชาชน</t>
  </si>
  <si>
    <t>412206</t>
  </si>
  <si>
    <t>(38) ค่าปรับผู้กระทำผิดกฎหมายสาธารณสุข</t>
  </si>
  <si>
    <t>412207</t>
  </si>
  <si>
    <t>(39) ค่าปรับผู้กระทำผิดกฎหมายโรคพิษสุนัขบ้า</t>
  </si>
  <si>
    <t>412208</t>
  </si>
  <si>
    <t>(40) ค่าปรับผู้กระทำผิดกฎหมายและข้อบังคับท้องถิ่น</t>
  </si>
  <si>
    <t>412209</t>
  </si>
  <si>
    <t>(41)ค่าปรับการผิดสัญญา</t>
  </si>
  <si>
    <t>412210</t>
  </si>
  <si>
    <t>(42) ค่าปรับผู้กระทำความผิดตาม พ.ร.บ. ทะเบียนพาณิชย์</t>
  </si>
  <si>
    <t>412211</t>
  </si>
  <si>
    <t>(43)ค่าปรับอื่น ๆ</t>
  </si>
  <si>
    <t>412299</t>
  </si>
  <si>
    <t>(44)ค่าใบอนุญาตรับทำการเก็บ ขน หรือกำจัด สิ่งปฏิกูลหรือมูลฝอย</t>
  </si>
  <si>
    <t>412301</t>
  </si>
  <si>
    <t>(45) ค่าใบอนุญาตรับทำการกำจัดสิ่งปฏิกูลหรือมูลฝอย</t>
  </si>
  <si>
    <t>412302</t>
  </si>
  <si>
    <t>(46)ค่าใบอนุญาตประกอบกิจการที่เป็นอันตรายต่อสุขภาพ</t>
  </si>
  <si>
    <t>412303</t>
  </si>
  <si>
    <t>(47)ค่าใบอนุญาตจัดตั้งสถานที่จำหน่ายอาหารหรือสถานที่สะสมอาหารในครัวหรือพื้นที่ใด  ซึ่งมีพื้นที่เกิน 200  ตารางเมตร</t>
  </si>
  <si>
    <t>412304</t>
  </si>
  <si>
    <t>(48)ค่าใบอนุญาตจำหน่ายสินค้าในที่หรือทางสาธารณะ</t>
  </si>
  <si>
    <t>412305</t>
  </si>
  <si>
    <t>(49) ค่าใบอนุญาตให้จัดตั้งตลาดเอกชน</t>
  </si>
  <si>
    <t>412306</t>
  </si>
  <si>
    <t>(50)ค่าใบอนุญาตเกี่ยวกับการควบคุมอาคาร</t>
  </si>
  <si>
    <t>412307</t>
  </si>
  <si>
    <t>(51)ค่าใบอนุญาตเกี่ยวกับการโฆษณาโดยใช้เครื่องขยายเสียง</t>
  </si>
  <si>
    <t>412308</t>
  </si>
  <si>
    <t>(52)ค่าใบอนุญาตอื่น ๆ</t>
  </si>
  <si>
    <t>412399</t>
  </si>
  <si>
    <t>หมวดรายได้จากทรัพย์สิน</t>
  </si>
  <si>
    <t>(1) ค่าเช่าที่ดิน</t>
  </si>
  <si>
    <t>413001</t>
  </si>
  <si>
    <t>(2) ค่าเช่าหรือค่าบริการสถานที่</t>
  </si>
  <si>
    <t>413002</t>
  </si>
  <si>
    <t>(3) ดอกเบี้ยเงินฝากธนาคาร</t>
  </si>
  <si>
    <t>413003</t>
  </si>
  <si>
    <t>(4) เงินปันผลหรือเงินรางวัลต่าง ๆ</t>
  </si>
  <si>
    <t>413004</t>
  </si>
  <si>
    <t>(5) ค่าตอบแทนตามที่กฎหมายกำหนด</t>
  </si>
  <si>
    <t>413005</t>
  </si>
  <si>
    <t>(6) รายได้จากทรัพย์สินอื่น ๆ</t>
  </si>
  <si>
    <t>413999</t>
  </si>
  <si>
    <t>หมวดรายได้จากสาธารณูปโภคและการพาณิชย์</t>
  </si>
  <si>
    <t>(1) เงินช่วยเหลือจากการประปา</t>
  </si>
  <si>
    <t>414001</t>
  </si>
  <si>
    <t>(2) เงินช่วยเหลือจากสถานธนานุบาล</t>
  </si>
  <si>
    <t>(3) เงินสะสมจากการโอนกิจการเฉพาะการ</t>
  </si>
  <si>
    <t>414003</t>
  </si>
  <si>
    <t>(4) รายได้หรือเงินสะสมจากการโอนกิจการสาธารณูปโภคหรือการพาณิชย์</t>
  </si>
  <si>
    <t>414004</t>
  </si>
  <si>
    <t>(5) เงินช่วยเหลือกิจการโรงแรม</t>
  </si>
  <si>
    <t>414005</t>
  </si>
  <si>
    <t>(6) รายได้จากสาธารณูปโภคและการพาณิชย์</t>
  </si>
  <si>
    <t>(7) รายได้จาสาธารณูปโภคอื่น ๆ</t>
  </si>
  <si>
    <t>หมวดรายได้เบ็ดเตล็ด</t>
  </si>
  <si>
    <t>(1) ค่าจำหน่ายเวชภัณฑ์</t>
  </si>
  <si>
    <t>415001</t>
  </si>
  <si>
    <t>(2) ค่าจำหน่ายเศษของ</t>
  </si>
  <si>
    <t>415002</t>
  </si>
  <si>
    <t>(3) เงินที่มีผู้อุทิศให้</t>
  </si>
  <si>
    <t>415003</t>
  </si>
  <si>
    <t>(4) ค่าขายแบบแปลน</t>
  </si>
  <si>
    <t>415004</t>
  </si>
  <si>
    <t>(5) ค่าเขียนแบบแปลน</t>
  </si>
  <si>
    <t>415005</t>
  </si>
  <si>
    <t>(6) ค่าจำหน่ายแบบพิมพ์และคำร้อง</t>
  </si>
  <si>
    <t>415006</t>
  </si>
  <si>
    <t>(7) ค่ารับรองสำเนาและถ่ายเอกสาร</t>
  </si>
  <si>
    <t>415007</t>
  </si>
  <si>
    <t>(8) ค่าสมัครสมาชิกห้องสมุด</t>
  </si>
  <si>
    <t>415008</t>
  </si>
  <si>
    <t>(9) รายได้เบ็ดเตล็ดอื่น ๆ</t>
  </si>
  <si>
    <t>415999</t>
  </si>
  <si>
    <t>หมวดรายได้จากทุน</t>
  </si>
  <si>
    <t>(1) ค่าขายทอดตลาดทรัพย์สิน</t>
  </si>
  <si>
    <t>416001</t>
  </si>
  <si>
    <t>(2) รายได้จากทุนอื่น  ๆ</t>
  </si>
  <si>
    <t>416999</t>
  </si>
  <si>
    <t>รายได้ที่รัฐบาลจัดสรรให้องค์กรปกครองส่วนท้องถิ่น  รวม</t>
  </si>
  <si>
    <t>รายได้ที่รัฐบาลเก็บแล้วจัดสรรให้องค์กรปกครองส่วนท้องถิ่น</t>
  </si>
  <si>
    <t>หมวดภาษีจัดสรร</t>
  </si>
  <si>
    <t>(1) ภาษีและค่าธรรมเนียมรถยนต์หรือล้อเลื่อน</t>
  </si>
  <si>
    <t>(2) ภาษีมูลค่าเพิ่มตาม  พ.ร.บ. กำหนดแผนฯ</t>
  </si>
  <si>
    <t>(3) ภาษีมูลค่าเพิ่มตาม พ.ร.บ.  อบจ.ฯ   ร้อยละ 5</t>
  </si>
  <si>
    <t>(4) ภาษีมูลค่าเพิ่มตาม พ.ร.บ.จัดสรรรายได้  (1 ใน 9)</t>
  </si>
  <si>
    <t>(5) ภาษีธุรกิจเฉพาะ</t>
  </si>
  <si>
    <t>(6) ภาษีสุรา</t>
  </si>
  <si>
    <t>(7) ภาษีสรรพสามิต</t>
  </si>
  <si>
    <t>(8) ภาษีการพนัน</t>
  </si>
  <si>
    <t>(9) ภาษียาสูบ</t>
  </si>
  <si>
    <t>(10) อากรประมง</t>
  </si>
  <si>
    <t>(11) ค่าภาคหลวงและค่าธรรมเนียมตามกฎหมายว่าด้วยป่าไม้</t>
  </si>
  <si>
    <t>(12)ค่าภาคหลวงแร่</t>
  </si>
  <si>
    <t>(13)ค่าภาคหลวงหลวงปิโตรเลียม</t>
  </si>
  <si>
    <t>(14)เงินที่เก็บตามกฎหมายว่าด้วยอุทยานแห่งชาติ</t>
  </si>
  <si>
    <t>(15)ค่าธรรมเนียมจดทะเบียนสิทธิและนิติกรรมตามประมวลกฎหมายที่ดิน</t>
  </si>
  <si>
    <t>(16)อากรประทานบัตรและอาชญาบัตรประมง</t>
  </si>
  <si>
    <t>(17)ค่าธรรมเนียมน้ำบาดาลและใช้น้ำบาดาล</t>
  </si>
  <si>
    <t>(19)ภาษีจัดสรรอื่น</t>
  </si>
  <si>
    <t>รายได้ที่รัฐบาลอนุมัติให้องค์กรปกครองส่วนท้องถิ่น</t>
  </si>
  <si>
    <t>หมวดเงินอุดหนุนทั่วไป</t>
  </si>
  <si>
    <t>(1) เงินอุดหนุนทั่วไป สำหรับ อปท. ที่มีการบริหารจัดการที่ดี</t>
  </si>
  <si>
    <t>(2) เงินอุดหนุนทั่วไป สำหรับดำเนินการตามอำนาจหนาที่และภารกิจถ่ายโอนเลือกทำ</t>
  </si>
  <si>
    <t>(3) เงินอุดหนุนระบุวัตถุประสงค์  เพื่อพัฒนาประเทศ</t>
  </si>
  <si>
    <t>รายได้ที่รัฐบาลอุดหนุนให้โดยระบุวัตถุประสงค์/เฉพาะกิจ</t>
  </si>
  <si>
    <t>หมวดเงินอุดหนุนระบุวัตถุประสงค์/เฉพาะกิจ</t>
  </si>
  <si>
    <t>(1) เงินอุดหนุนระบุวัตถุประสงค์/เฉพาะกิจด้านการศึกษา</t>
  </si>
  <si>
    <t xml:space="preserve">(2) เงินอุดหนุนระบุวัตถุประสงค์/เฉพาะกิจจากกรมส่งเสริมฯ </t>
  </si>
  <si>
    <t>(3) เงินอุดหนุนเฉพาะกิจอื่น ๆ</t>
  </si>
  <si>
    <t>รายงานรายจ่ายในการดำเนิงานที่จ่ายจากเงินรายรับตามแผนงาน.......งบกลาง........</t>
  </si>
  <si>
    <t>รายงานรายจ่ายในการดำเนิงานที่จ่ายจากเงินรายรับตามแผนงาน.......บริหารทั่วไป.......</t>
  </si>
  <si>
    <t>รายงานรายจ่ายในการดำเนิงานที่จ่ายจากเงินรายรับตามแผนงาน.......การรักษาความสงบภายใน.......</t>
  </si>
  <si>
    <t>รายงานรายจ่ายในการดำเนิงานที่จ่ายจากเงินรายรับตามแผนงาน.......การศึกษา......</t>
  </si>
  <si>
    <t>รายงานรายจ่ายในการดำเนิงานที่จ่ายจากเงินรายรับตามแผนงาน.......สาธารณสุข......</t>
  </si>
  <si>
    <t>รายงานรายจ่ายในการดำเนิงานที่จ่ายจากเงินรายรับตามแผนงาน.......สร้างความเข้มแข็งของชุมชน......</t>
  </si>
  <si>
    <t>รายงานรายจ่ายในการดำเนิงานที่จ่ายจากเงินรายรับตามแผนงาน.......การศาสนาวัฒนธรรมและนันทนาการ.......</t>
  </si>
  <si>
    <t>รายงานรายจ่ายในการดำเนิงานที่จ่ายจากเงินรายรับตามแผนงาน.......การเกษตร......</t>
  </si>
  <si>
    <t>รายงานรายจ่ายในการดำเนิงานที่จ่ายจากเงินรายรับตามแผนงาน.......เคหะและชุมชน.......</t>
  </si>
  <si>
    <t>ตั้งแต่วันที่  1  ตุลาคม  2557  ถึง  30  เมษายน  2557</t>
  </si>
  <si>
    <t>งบ</t>
  </si>
  <si>
    <t>หมวด</t>
  </si>
  <si>
    <t>แหล่งเงิน</t>
  </si>
  <si>
    <t xml:space="preserve">ประมาณการ </t>
  </si>
  <si>
    <t>งานบริหารทั่วไป</t>
  </si>
  <si>
    <t>งานบริหารงานคลัง</t>
  </si>
  <si>
    <t>งานบริหารทั่วไปเกี่ยวกับการรักษาความสงบภายใน</t>
  </si>
  <si>
    <t>งานบริหารทั่วไปเกี่ยวกับการศึกษา</t>
  </si>
  <si>
    <t>งานระดับก่อนวัยเรียนและประถมศึกษา</t>
  </si>
  <si>
    <t>งานบริการสาธารณสุขอื่น</t>
  </si>
  <si>
    <t>งานส่งเสริมและสนับสนุนความเข้มแข็งของชุมชน</t>
  </si>
  <si>
    <t>งานกีฬาและนันทนาการ</t>
  </si>
  <si>
    <t>งานศาสนาวัฒนธรรมท้องถิ่น</t>
  </si>
  <si>
    <t>งานส่งเสริมการเกษตร</t>
  </si>
  <si>
    <t>งานอนุรักษ์แหล่งน้ำและป่าไม้</t>
  </si>
  <si>
    <t>งานบริหารทั่วไปเกี่ยวกับเคหะและชุมชน</t>
  </si>
  <si>
    <t>งานไฟฟ้าถนน</t>
  </si>
  <si>
    <t>งานกำจัดขยะมูลฝอยและสิ่งปฏิกูล</t>
  </si>
  <si>
    <t>งบบุคลากร</t>
  </si>
  <si>
    <t>งบประมาณ</t>
  </si>
  <si>
    <t>งบดำเนินงาน</t>
  </si>
  <si>
    <t>อุดหนุนระบุวัตถุประสงค์</t>
  </si>
  <si>
    <t>อุดหนุนระบุวัตถุประสงค์/เฉพาะกิจ)</t>
  </si>
  <si>
    <t>อุดหนุนระบุวัตถุประสงค์/เฉพาะกิจ</t>
  </si>
  <si>
    <t>งบลงทุน</t>
  </si>
  <si>
    <t>งบเงินอุดหนุน</t>
  </si>
  <si>
    <t>เงินอุดหนุนเฉพาะกิจ</t>
  </si>
  <si>
    <t>ตั้งแต่วันที่  1  ตุลาคม  2557  ถึง  31  พฤษภาคม  2558</t>
  </si>
  <si>
    <t>ลูกหนี้เงินสะสม</t>
  </si>
  <si>
    <t>เจ้าหนี้เงินสะสม</t>
  </si>
  <si>
    <t>เงินรับฝาก  (หมายเหตุ 2)</t>
  </si>
  <si>
    <t>ภาษีหัก  ณ  ที่จ่าย</t>
  </si>
  <si>
    <t>จำนวนเงิน</t>
  </si>
  <si>
    <t>ประกันสัญญา</t>
  </si>
  <si>
    <t>ค่าใช้จ่ายภาษีบำรุงท้องที่  5  %</t>
  </si>
  <si>
    <t>ส่วนลดภาษีบำรุงท้องที่    6  %</t>
  </si>
  <si>
    <t>เงินรับฝากโครงการเศรษฐกิจชุมชน</t>
  </si>
  <si>
    <t>กระดาษทำการกระทบยอดรายจ่ายตามงบประมาณ (จ่ายจากรายรับ)</t>
  </si>
  <si>
    <t>แผนงาน/งาน</t>
  </si>
  <si>
    <t>บริหารทั่วไป</t>
  </si>
  <si>
    <t>บริหารงานคลัง</t>
  </si>
  <si>
    <t>เงินสมทบกองทุนประกันสังคม</t>
  </si>
  <si>
    <t>เบี้ยยังชีพผู้สูงอายุ</t>
  </si>
  <si>
    <t>เบี้ยยังชีพผู้ป่วยเอดส์</t>
  </si>
  <si>
    <t>รวมงาน</t>
  </si>
  <si>
    <t>แผนงานการศึกษา</t>
  </si>
  <si>
    <t>แผนงานสาธารณสุข</t>
  </si>
  <si>
    <t>งานบริการศาธารณสุขและงานสาธารณสุขอื่น</t>
  </si>
  <si>
    <t>แผนงานเคหะและชุมชน</t>
  </si>
  <si>
    <t>งานไฟฟ้าและถนน</t>
  </si>
  <si>
    <t>แผนงานอุตสาหกรรมและการโยธา</t>
  </si>
  <si>
    <t>งานก่อสร้างโครงสร้างพื้นฐาน</t>
  </si>
  <si>
    <t>แผนการการเกษตร</t>
  </si>
  <si>
    <t>แผนงานงบกลาง</t>
  </si>
  <si>
    <t>เงินเดือนนายก/รองนายก</t>
  </si>
  <si>
    <t>ค่าตอบแทนประจำตำแหน่งนายก/รองนายก</t>
  </si>
  <si>
    <t>ค่าตอบแทนพิเศษนายก/รองนายก</t>
  </si>
  <si>
    <t>ค่าตอบแทนเลขานการ/ที่ปรึกษานายกเทศมนตรี/นายก อบต.</t>
  </si>
  <si>
    <t>ค่าตอบแทนสมาชิกสภา  อปท.</t>
  </si>
  <si>
    <t>ประเภทรายจ่าย</t>
  </si>
  <si>
    <t>เงินเดือนพนักงาน</t>
  </si>
  <si>
    <t>เงินประจำตำแหน่ง</t>
  </si>
  <si>
    <t>ค่าจ้างลูกจ้างประจำ</t>
  </si>
  <si>
    <t>เงินเพิ่มต่าง ๆ ของลูกจ้างประจำ</t>
  </si>
  <si>
    <t>ค่าตอบแทนพนักงานจ้าง</t>
  </si>
  <si>
    <t>เงินเพิ่มต่าง ๆ ของพนักงานจ้าง</t>
  </si>
  <si>
    <t>แผนงานการศาสนาวัฒนธรรมและนันทนาการ</t>
  </si>
  <si>
    <t>งานศาสนาวัฒธนธรรมท้องถิ่น</t>
  </si>
  <si>
    <t>ค่าตอบแทนผู้ปฏิบัติราชการอันเป็นประโยชน์แก่ อปท.</t>
  </si>
  <si>
    <t>ค่าเช่าบ้าน</t>
  </si>
  <si>
    <t>เงินช่วยเหลือการศึกษาบุตร</t>
  </si>
  <si>
    <t>รายจ่ายเพื่อให้ได้มาซึ่งบริการ</t>
  </si>
  <si>
    <t>รายจ่ายเกี่ยวกับการรับรองและพิธีการ</t>
  </si>
  <si>
    <t>รายจ่ายเกี่ยวเนื่องกับการปฏิบัติราชการที่ไม่เข้าลักษณะรายจ่ายหมวดอื่น ๆ</t>
  </si>
  <si>
    <t>วัสดุสำนักงาน</t>
  </si>
  <si>
    <t>วัสดุไฟฟ้าและวิทยุ</t>
  </si>
  <si>
    <t>วัสดุเชื้อเพลิงและหล่อลื่น</t>
  </si>
  <si>
    <t>วัสดุโฆษณาและเผยแพร่</t>
  </si>
  <si>
    <t>วัสดุคอมพิวเตอร์</t>
  </si>
  <si>
    <t>วัสดุอื่น ๆ</t>
  </si>
  <si>
    <t>ค่าไฟฟ้า</t>
  </si>
  <si>
    <t>ค่าน้ำประปา ค่าน้ำบาดาล</t>
  </si>
  <si>
    <t>ค่าบริการโทรศัพท์</t>
  </si>
  <si>
    <t>ค่าบริการไปณษณีย์</t>
  </si>
  <si>
    <t>ค่าบริการสื่อสารและโทรคมนาคม</t>
  </si>
  <si>
    <t>ครุภัณฑ์คอมพิวเตอร์</t>
  </si>
  <si>
    <t>ครุภัณฑ์โฆษณาและเผยแพร่</t>
  </si>
  <si>
    <t xml:space="preserve">ครภัณฑ์อื่น </t>
  </si>
  <si>
    <t>วัสดุยานพาหนะและขนส่ง</t>
  </si>
  <si>
    <t>วัสดุกีฬา</t>
  </si>
  <si>
    <t>วัสดุการเกษตร</t>
  </si>
  <si>
    <t>วัสดุการศึกษา</t>
  </si>
  <si>
    <t>เงินสมทบกองทุนบำเหน็จบำนาญข้าราชการส่วนท้องถิ่น (กบท)</t>
  </si>
  <si>
    <t>รายจ่ายตามข้อผูกพัน</t>
  </si>
  <si>
    <t>เงินสำรองจ่าย</t>
  </si>
  <si>
    <t>รวมเดือนนี้</t>
  </si>
  <si>
    <t>รวมตั้งแต่ต้นปี</t>
  </si>
  <si>
    <t>เบี้ยยังชีพคนพิการ</t>
  </si>
  <si>
    <t>งบกลาง(อุดหนุนระบุวัตถุประสงค์/เฉพาะกิจ)</t>
  </si>
  <si>
    <t>รวมเดือนี้</t>
  </si>
  <si>
    <t>การรักษาความสงบภายใน</t>
  </si>
  <si>
    <t>แผนงานสร้างความเข้มแข็งของชุมชน</t>
  </si>
  <si>
    <t>รวมหมวด</t>
  </si>
  <si>
    <t>เงินเดือนฝ่ายประจำ(อุดหนุนระบุวัตถุประสงค์ฯลฯ)</t>
  </si>
  <si>
    <t>ค่าตอบแทน(อุดหนุนระบุวัตถุประสงค์ฯลฯ)</t>
  </si>
  <si>
    <t>ค่าบำรุงรักษาซ่อมแซม</t>
  </si>
  <si>
    <t>ค่าใช้สอย(อุดหนุนระบุวัตถุประสงค์/เฉพาะกิจ)</t>
  </si>
  <si>
    <t>ค่าอาหารเสริม (นม)</t>
  </si>
  <si>
    <t>ค่าวัสดุ(อุดหนุนระบุวัตถุประสงค์)</t>
  </si>
  <si>
    <t>ค่าก่อสร้างสิ่งสาธารณูปโภค</t>
  </si>
  <si>
    <t>ค่าก่อสร้างสิ่งสาธารณูปการ</t>
  </si>
  <si>
    <t>ค่าที่ดินและสิ่งก่อสร้าง(อุดหนุนเฉพาะกิจ/เพื่อพัฒนาประเทศ)</t>
  </si>
  <si>
    <t>งานบริการสาธารณสุขและงานสาธารณสุขอื่น</t>
  </si>
  <si>
    <t>เงินอุดหนุนส่วนราชการ</t>
  </si>
  <si>
    <t>เงินอุดหนุนองค์กรปกครองส่วนท้องถิ่น</t>
  </si>
  <si>
    <t>เงินอุดหนุนกิจการที่เป็นสาธารณประโยชน์</t>
  </si>
  <si>
    <t>กระดาษทำการกระทบยอดรายจ่ายตามงบประมาณคงเหลือ</t>
  </si>
  <si>
    <t>แผนงานบริหารทั่วไป</t>
  </si>
  <si>
    <t>แผนงานการรักษาความสงบภายใน</t>
  </si>
  <si>
    <t>รวมเงินงบประมาณคงเหลือ</t>
  </si>
  <si>
    <t>รวมเงินอุดหนุนระบุวัตถุประสงค์ ฯลฯคงเหลือ</t>
  </si>
  <si>
    <t>รวมยอดคงเหลือแต่ละงาน</t>
  </si>
  <si>
    <t>วัสดุวิทยาศาสตร์หรือการแพทย์</t>
  </si>
  <si>
    <t>รวมเงินงบประมาณคงเหลือทั้งสิ้น</t>
  </si>
  <si>
    <t>รวมเงินอุดหนุนระบุวัตถุประสงค์/เฉพาะกิจคงเหลือทั้งสิ้น</t>
  </si>
  <si>
    <t>เงินเพิ่มต่าง ๆ ของพนักงาน</t>
  </si>
  <si>
    <t>ค่าตอบแทนการปฏิบัติงานนอกเวลาราชการ</t>
  </si>
  <si>
    <t>วัสดุงานบ้านงานครัว</t>
  </si>
  <si>
    <t>วัสดุก่อสร้าง</t>
  </si>
  <si>
    <t>ครุภัณฑ์ไฟฟ้าและวิทยุ</t>
  </si>
  <si>
    <t xml:space="preserve">               </t>
  </si>
  <si>
    <t>กระดาษทำการกระทบยอดการโอนงบประมาณรายจ่าย</t>
  </si>
  <si>
    <t>รวมค่าใช้สอย</t>
  </si>
  <si>
    <t>รวมค่าที่ดินและสิ่งก่อสร้าง</t>
  </si>
  <si>
    <t>รวมโอนลด</t>
  </si>
  <si>
    <t>รวมโอนเพิ่ม</t>
  </si>
  <si>
    <t>เงินช่วยเหลือการศึกษา</t>
  </si>
  <si>
    <t>ค่าตอบแทนเลขานุการ/ที่ปรึกษานายกเทศมนตรี/นายก อบต.</t>
  </si>
  <si>
    <t>.</t>
  </si>
  <si>
    <t>เงินฝากธนาคารกรุงไทย (ประจำ 8 เดือน) เลขที่  422-2-04844-5</t>
  </si>
  <si>
    <t xml:space="preserve">     (นางรุ้ง  สุขกำเนิด)</t>
  </si>
  <si>
    <t>25</t>
  </si>
  <si>
    <t>เพียงวันที่   31 สิงหาคม  2558</t>
  </si>
  <si>
    <t>(686,159.50)</t>
  </si>
  <si>
    <t>5,147,813.38</t>
  </si>
  <si>
    <t>78</t>
  </si>
  <si>
    <t>19</t>
  </si>
  <si>
    <t>07</t>
  </si>
  <si>
    <t>26</t>
  </si>
  <si>
    <t>ลูกหนี้ภาษีโรงเรือนและที่ดิน</t>
  </si>
  <si>
    <t>110601</t>
  </si>
  <si>
    <t>ลูกหนี้ภาษีบำรุงท้องที่</t>
  </si>
  <si>
    <t>110603</t>
  </si>
  <si>
    <t>110602</t>
  </si>
  <si>
    <t>ลูกหนี้ภาษีป้าย</t>
  </si>
  <si>
    <t>ร้ายได้จากรัฐบาลค้างรับ</t>
  </si>
  <si>
    <t>86</t>
  </si>
  <si>
    <t>รายจ่ายค้างจ่าย</t>
  </si>
  <si>
    <t>ลูกหนี้เงินยืมเศรษฐกิจชุมชน</t>
  </si>
  <si>
    <t>84</t>
  </si>
  <si>
    <t xml:space="preserve">ลงชื่อ                                   ผู้รายงาน  ลงชื่อ                          </t>
  </si>
  <si>
    <t>ผู้ตรวจสอบ</t>
  </si>
  <si>
    <t>ลงชื่อ                                    ผู้อนุมัติ</t>
  </si>
  <si>
    <t>(    นางรุ้ง     สุขกำเนิด        )                     (นายจำนงค์   หน่ายโสก    )</t>
  </si>
  <si>
    <t>(  นายหนูกาลน์   นิบุญทำ     )</t>
  </si>
  <si>
    <t>ผู้อำนวยการกองคลัง                                ปลัดองค์การบริหารส่วนตำบลแวงน้อย</t>
  </si>
  <si>
    <t>23</t>
  </si>
  <si>
    <t>รายงานรับ - จ่ายเงิน</t>
  </si>
  <si>
    <t>ประจำเดือน  กันยายน  ปีงบประมาณ  2558</t>
  </si>
  <si>
    <t>เดือน  กันยายน  ปีงบประมาณ  2558</t>
  </si>
  <si>
    <t>งบกระทบยอดเงินฝากธนาคาร</t>
  </si>
  <si>
    <t>ยอดคงเหลือตามรายงานธนาคาร ณ วันที่</t>
  </si>
  <si>
    <t>วันที่ลงบัญชี</t>
  </si>
  <si>
    <t>วันที่ฝากธนาคาร</t>
  </si>
  <si>
    <t>วันที่</t>
  </si>
  <si>
    <t>เลขที่เช็ค</t>
  </si>
  <si>
    <t>บวก หรือ(หัก) รายการกระทบยอดอื่น ๆ</t>
  </si>
  <si>
    <t>รายละเอียด</t>
  </si>
  <si>
    <t>เลขที่เอกสาร</t>
  </si>
  <si>
    <t>ยอดคงเหลือตามบัญชี ณ วันที่</t>
  </si>
  <si>
    <t>ผู้จัดทำ</t>
  </si>
  <si>
    <t>เลขที่บัญชี 01-590-2-341418-9</t>
  </si>
  <si>
    <t>บวก : เงินฝากธนาคาร</t>
  </si>
  <si>
    <t>ธนาคารธกส.(ออมทรัพย์)</t>
  </si>
  <si>
    <t>บาท</t>
  </si>
  <si>
    <t>30 กันยายน 2558</t>
  </si>
  <si>
    <t>29 กันยายน 2558</t>
  </si>
  <si>
    <t>28 กันยายน 2558</t>
  </si>
  <si>
    <t>24 กันยายน 2558</t>
  </si>
  <si>
    <t>22 กันยายน 2558</t>
  </si>
  <si>
    <t>17 กันยายน 2558</t>
  </si>
  <si>
    <t>20 สิงหาคม 2558</t>
  </si>
  <si>
    <t>หัก : เช็คจ่ายที่ผู้รับยังไม่นำมาขึ้นเงินกับธนาคาร(รายละเอียดแนบท้าย)</t>
  </si>
  <si>
    <t>รายละเอียดแนบท้ายเช็คที่ผู้รับยังไม่นำมาขึ้นเงินกับธนาคาร</t>
  </si>
  <si>
    <t>ตำแหน่ง  ผู้อำนวยการกองคลัง</t>
  </si>
  <si>
    <t>ตำแหน่งปลัดองค์การบริหารส่วนตำบล</t>
  </si>
  <si>
    <t xml:space="preserve">      (นางรุ้ง    สุขกำเนิด)</t>
  </si>
  <si>
    <t xml:space="preserve">     (นายจำนงค์     หน่ายโสก)</t>
  </si>
  <si>
    <t>ธนาคารกรุงไทย(ออมทรัพย์)</t>
  </si>
  <si>
    <t>เลขที่บัญชี 422-0-05100-7</t>
  </si>
  <si>
    <t>31  ตุลาคม  2558</t>
  </si>
  <si>
    <t>31  ตุลาคม 2558</t>
  </si>
  <si>
    <t>30 ตุลาคม 2558</t>
  </si>
  <si>
    <t>หัก รายรับยังไม่รับรู้ประเภทดอกเบี้ย</t>
  </si>
  <si>
    <t>วันที่  31  ตุลาคม  2558</t>
  </si>
  <si>
    <t>วันที่  31 ตุลาคม  2558</t>
  </si>
  <si>
    <t>113500</t>
  </si>
  <si>
    <t>82</t>
  </si>
  <si>
    <t>511000</t>
  </si>
  <si>
    <t>220000</t>
  </si>
  <si>
    <t>221100</t>
  </si>
  <si>
    <t>220700</t>
  </si>
  <si>
    <t>310000</t>
  </si>
  <si>
    <t>330000</t>
  </si>
  <si>
    <t>340000</t>
  </si>
  <si>
    <t>420000</t>
  </si>
  <si>
    <t>610000</t>
  </si>
  <si>
    <t>190004</t>
  </si>
  <si>
    <t>113200</t>
  </si>
  <si>
    <t>113700</t>
  </si>
  <si>
    <t>211000</t>
  </si>
  <si>
    <t>ณ วันที่  3 1  ตุลาคม 2558</t>
  </si>
  <si>
    <t>290001</t>
  </si>
  <si>
    <t>29</t>
  </si>
  <si>
    <t xml:space="preserve">งบทดลองประจำเดือนตุลาคม  2558 </t>
  </si>
  <si>
    <t>ณ วันที่  31 ตุลาคม 2558</t>
  </si>
  <si>
    <t>รายละเอียด ประกอบงบทดลองและรายงานรับ-จ่ายเงิน</t>
  </si>
  <si>
    <t xml:space="preserve">            ณ  วันที่  31  เดือน ตุลาคม 2558</t>
  </si>
  <si>
    <t>รับจริง</t>
  </si>
  <si>
    <t xml:space="preserve">           รายรับจริงประกอบงบทดลองและรางานรับ-จ่ายเงิน   </t>
  </si>
  <si>
    <t>34</t>
  </si>
  <si>
    <t>52</t>
  </si>
  <si>
    <t>ลูกหนี้เงินยืม</t>
  </si>
  <si>
    <t>รับ</t>
  </si>
  <si>
    <t>จ่าย</t>
  </si>
  <si>
    <t xml:space="preserve">เงินรับฝาก-เงินรับฝากอื่น ๆ </t>
  </si>
  <si>
    <t>ยกมา</t>
  </si>
  <si>
    <t>ประจำเดือน  ตุลาคม   2558</t>
  </si>
  <si>
    <t>กระดาษทำการกระทบยอดรายจ่าย (จ่ายจากเงินสะสม)</t>
  </si>
  <si>
    <t>ประจำเดือน ตุลาคม 2558</t>
  </si>
  <si>
    <t>งานป้องกันภัยฝ่ายพลเรือนและระงับอัคคีภัย</t>
  </si>
  <si>
    <t>ครุภัณฑ์สำนักงาน</t>
  </si>
  <si>
    <t>อาคารต่างๆ</t>
  </si>
  <si>
    <t>ค่าบำรุงรักษาและปรับปรุงที่ดินและสิ่งก่อสร้าง</t>
  </si>
  <si>
    <t>งานบริหารทั่วไปเกี่ยวกับสร้างความเข้มแข็งของชุมชน</t>
  </si>
  <si>
    <t>แผนงาน</t>
  </si>
  <si>
    <t>จ่ายจาก</t>
  </si>
  <si>
    <t>สภาอนุมัติ</t>
  </si>
  <si>
    <t>แผนงานการเกษตร</t>
  </si>
  <si>
    <t>ปีงบประมาณ  พ.ศ.2559   ประจำเดือน ตุลาคม 2558</t>
  </si>
  <si>
    <t>561000</t>
  </si>
  <si>
    <t>72</t>
  </si>
  <si>
    <t>18</t>
  </si>
  <si>
    <t>เงินเดือนฝ่ายประจำ(อุดหนุนระบุวัตถุประสงค์)</t>
  </si>
  <si>
    <t>ราจ่ายค้างจ่าย</t>
  </si>
  <si>
    <t>08</t>
  </si>
  <si>
    <t>ลูกหนี้โครงการเศรษฐกิจชุมชน</t>
  </si>
  <si>
    <t>ลูกหนี้เงินยืมงบประมาณ</t>
  </si>
  <si>
    <t>เงินรับฝากประกันสังคม</t>
  </si>
  <si>
    <t>รายได้รัฐบาลค้างรับ</t>
  </si>
  <si>
    <t>58</t>
  </si>
  <si>
    <t>05</t>
  </si>
  <si>
    <t>48</t>
  </si>
  <si>
    <t>56</t>
  </si>
  <si>
    <t>63</t>
  </si>
  <si>
    <t>หัก : เช็คจ่ายที่ผู้รับยังไม่นำมาขึ้นเงินกับธนาคาร</t>
  </si>
  <si>
    <t>29 ตุลาคม 2558</t>
  </si>
  <si>
    <t>2995064</t>
  </si>
  <si>
    <t>เงินรับฝาก(หมายเหตุ2)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</si>
</sst>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_-;\-* #,##0_-;_-* &quot;-&quot;??_-;_-@_-"/>
  </numFmts>
  <fonts count="95">
    <font>
      <sz val="11"/>
      <color theme="1"/>
      <name val="Calibri"/>
      <family val="2"/>
    </font>
    <font>
      <sz val="11"/>
      <color indexed="8"/>
      <name val="Tahoma"/>
      <family val="2"/>
    </font>
    <font>
      <sz val="11"/>
      <color indexed="8"/>
      <name val="TH SarabunPSK"/>
      <family val="2"/>
    </font>
    <font>
      <sz val="12"/>
      <color indexed="8"/>
      <name val="TH SarabunPSK"/>
      <family val="2"/>
    </font>
    <font>
      <sz val="10"/>
      <name val="Arial"/>
      <family val="2"/>
    </font>
    <font>
      <sz val="14"/>
      <name val="Cordia New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14"/>
      <name val="TH SarabunPSK"/>
      <family val="2"/>
    </font>
    <font>
      <sz val="15"/>
      <name val="TH SarabunPSK"/>
      <family val="2"/>
    </font>
    <font>
      <sz val="16"/>
      <color indexed="10"/>
      <name val="TH SarabunPSK"/>
      <family val="2"/>
    </font>
    <font>
      <b/>
      <sz val="14"/>
      <name val="TH SarabunPSK"/>
      <family val="2"/>
    </font>
    <font>
      <sz val="12"/>
      <name val="TH SarabunPSK"/>
      <family val="2"/>
    </font>
    <font>
      <b/>
      <u val="single"/>
      <sz val="16"/>
      <name val="TH SarabunPSK"/>
      <family val="2"/>
    </font>
    <font>
      <sz val="13"/>
      <name val="TH SarabunPSK"/>
      <family val="2"/>
    </font>
    <font>
      <b/>
      <sz val="13"/>
      <name val="TH SarabunPSK"/>
      <family val="2"/>
    </font>
    <font>
      <b/>
      <sz val="20"/>
      <name val="TH SarabunPSK"/>
      <family val="2"/>
    </font>
    <font>
      <sz val="13"/>
      <color indexed="8"/>
      <name val="TH SarabunPSK"/>
      <family val="2"/>
    </font>
    <font>
      <b/>
      <sz val="14"/>
      <color indexed="8"/>
      <name val="TH SarabunPSK"/>
      <family val="2"/>
    </font>
    <font>
      <b/>
      <sz val="12"/>
      <color indexed="8"/>
      <name val="TH SarabunPSK"/>
      <family val="2"/>
    </font>
    <font>
      <sz val="14"/>
      <color indexed="8"/>
      <name val="TH SarabunPSK"/>
      <family val="2"/>
    </font>
    <font>
      <sz val="10"/>
      <color indexed="8"/>
      <name val="TH SarabunPSK"/>
      <family val="2"/>
    </font>
    <font>
      <b/>
      <sz val="10"/>
      <color indexed="8"/>
      <name val="TH SarabunPSK"/>
      <family val="2"/>
    </font>
    <font>
      <b/>
      <sz val="9"/>
      <color indexed="8"/>
      <name val="TH SarabunPSK"/>
      <family val="2"/>
    </font>
    <font>
      <sz val="9"/>
      <color indexed="8"/>
      <name val="TH SarabunPSK"/>
      <family val="2"/>
    </font>
    <font>
      <b/>
      <sz val="11"/>
      <color indexed="8"/>
      <name val="TH SarabunPSK"/>
      <family val="2"/>
    </font>
    <font>
      <b/>
      <sz val="10"/>
      <color indexed="30"/>
      <name val="TH SarabunPSK"/>
      <family val="2"/>
    </font>
    <font>
      <sz val="9"/>
      <color indexed="30"/>
      <name val="TH SarabunPSK"/>
      <family val="2"/>
    </font>
    <font>
      <sz val="10"/>
      <color indexed="30"/>
      <name val="TH SarabunPSK"/>
      <family val="2"/>
    </font>
    <font>
      <sz val="9"/>
      <color indexed="10"/>
      <name val="TH SarabunPSK"/>
      <family val="2"/>
    </font>
    <font>
      <sz val="10"/>
      <color indexed="10"/>
      <name val="TH SarabunPSK"/>
      <family val="2"/>
    </font>
    <font>
      <b/>
      <sz val="9"/>
      <color indexed="30"/>
      <name val="TH SarabunPSK"/>
      <family val="2"/>
    </font>
    <font>
      <b/>
      <sz val="10"/>
      <color indexed="10"/>
      <name val="TH SarabunPSK"/>
      <family val="2"/>
    </font>
    <font>
      <sz val="8"/>
      <color indexed="8"/>
      <name val="TH SarabunPSK"/>
      <family val="2"/>
    </font>
    <font>
      <b/>
      <sz val="11"/>
      <color indexed="10"/>
      <name val="TH SarabunPSK"/>
      <family val="2"/>
    </font>
    <font>
      <sz val="16"/>
      <color indexed="8"/>
      <name val="TH SarabunPSK"/>
      <family val="2"/>
    </font>
    <font>
      <sz val="16"/>
      <color indexed="8"/>
      <name val="THsarabunpsk"/>
      <family val="0"/>
    </font>
    <font>
      <u val="single"/>
      <sz val="16"/>
      <color indexed="8"/>
      <name val="TH SarabunPSK"/>
      <family val="2"/>
    </font>
    <font>
      <b/>
      <sz val="16"/>
      <color indexed="8"/>
      <name val="TH SarabunPSK"/>
      <family val="2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1"/>
      <name val="TH SarabunPSK"/>
      <family val="2"/>
    </font>
    <font>
      <sz val="12"/>
      <color theme="1"/>
      <name val="TH SarabunPSK"/>
      <family val="2"/>
    </font>
    <font>
      <sz val="13"/>
      <color theme="1"/>
      <name val="TH SarabunPSK"/>
      <family val="2"/>
    </font>
    <font>
      <b/>
      <sz val="14"/>
      <color theme="1"/>
      <name val="TH SarabunPSK"/>
      <family val="2"/>
    </font>
    <font>
      <b/>
      <sz val="12"/>
      <color theme="1"/>
      <name val="TH SarabunPSK"/>
      <family val="2"/>
    </font>
    <font>
      <sz val="14"/>
      <color theme="1"/>
      <name val="TH SarabunPSK"/>
      <family val="2"/>
    </font>
    <font>
      <sz val="10"/>
      <color theme="1"/>
      <name val="TH SarabunPSK"/>
      <family val="2"/>
    </font>
    <font>
      <b/>
      <sz val="10"/>
      <color theme="1"/>
      <name val="TH SarabunPSK"/>
      <family val="2"/>
    </font>
    <font>
      <b/>
      <sz val="9"/>
      <color theme="1"/>
      <name val="TH SarabunPSK"/>
      <family val="2"/>
    </font>
    <font>
      <sz val="9"/>
      <color theme="1"/>
      <name val="TH SarabunPSK"/>
      <family val="2"/>
    </font>
    <font>
      <sz val="9"/>
      <color rgb="FF0070C0"/>
      <name val="TH SarabunPSK"/>
      <family val="2"/>
    </font>
    <font>
      <b/>
      <sz val="10"/>
      <color rgb="FF0070C0"/>
      <name val="TH SarabunPSK"/>
      <family val="2"/>
    </font>
    <font>
      <sz val="9"/>
      <color rgb="FFFF0000"/>
      <name val="TH SarabunPSK"/>
      <family val="2"/>
    </font>
    <font>
      <b/>
      <sz val="9"/>
      <color rgb="FF0070C0"/>
      <name val="TH SarabunPSK"/>
      <family val="2"/>
    </font>
    <font>
      <sz val="10"/>
      <color rgb="FF0070C0"/>
      <name val="TH SarabunPSK"/>
      <family val="2"/>
    </font>
    <font>
      <b/>
      <sz val="10"/>
      <color rgb="FFFF0000"/>
      <name val="TH SarabunPSK"/>
      <family val="2"/>
    </font>
    <font>
      <sz val="8"/>
      <color theme="1"/>
      <name val="TH SarabunPSK"/>
      <family val="2"/>
    </font>
    <font>
      <b/>
      <sz val="11"/>
      <color theme="1"/>
      <name val="TH SarabunPSK"/>
      <family val="2"/>
    </font>
    <font>
      <b/>
      <sz val="11"/>
      <color rgb="FFFF0000"/>
      <name val="TH SarabunPSK"/>
      <family val="2"/>
    </font>
    <font>
      <sz val="16"/>
      <color theme="1"/>
      <name val="TH SarabunPSK"/>
      <family val="2"/>
    </font>
    <font>
      <sz val="16"/>
      <color theme="1"/>
      <name val="THsarabunpsk"/>
      <family val="0"/>
    </font>
    <font>
      <u val="single"/>
      <sz val="16"/>
      <color theme="1"/>
      <name val="TH SarabunPSK"/>
      <family val="2"/>
    </font>
    <font>
      <sz val="10"/>
      <color rgb="FFFF0000"/>
      <name val="TH SarabunPSK"/>
      <family val="2"/>
    </font>
    <font>
      <b/>
      <sz val="16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/>
    </border>
    <border>
      <left style="thin"/>
      <right style="hair"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 style="thin"/>
      <right style="thin"/>
      <top/>
      <bottom/>
    </border>
    <border>
      <left style="thin"/>
      <right style="hair"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double"/>
    </border>
    <border>
      <left style="hair"/>
      <right style="thin"/>
      <top style="thin"/>
      <bottom style="double"/>
    </border>
    <border>
      <left style="thin"/>
      <right style="thin"/>
      <top style="thin"/>
      <bottom style="double"/>
    </border>
    <border>
      <left/>
      <right/>
      <top style="thin"/>
      <bottom style="double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 style="double"/>
      <bottom/>
    </border>
    <border>
      <left style="thin"/>
      <right/>
      <top style="double"/>
      <bottom/>
    </border>
    <border>
      <left style="thin"/>
      <right/>
      <top style="thin"/>
      <bottom style="thin"/>
    </border>
    <border>
      <left/>
      <right style="thin"/>
      <top style="thin"/>
      <bottom style="double"/>
    </border>
    <border>
      <left/>
      <right/>
      <top style="thin"/>
      <bottom style="thin"/>
    </border>
    <border>
      <left style="thin"/>
      <right/>
      <top/>
      <bottom style="double"/>
    </border>
    <border>
      <left/>
      <right/>
      <top/>
      <bottom style="double"/>
    </border>
    <border>
      <left style="thin"/>
      <right/>
      <top style="thin"/>
      <bottom/>
    </border>
    <border>
      <left/>
      <right style="thin"/>
      <top style="thin"/>
      <bottom style="thin"/>
    </border>
    <border>
      <left style="thin"/>
      <right style="thin"/>
      <top style="double"/>
      <bottom style="thin"/>
    </border>
    <border>
      <left/>
      <right style="thin"/>
      <top style="thin"/>
      <bottom/>
    </border>
    <border>
      <left style="thin"/>
      <right style="thin"/>
      <top/>
      <bottom style="medium"/>
    </border>
    <border>
      <left style="thin"/>
      <right style="thin"/>
      <top/>
      <bottom style="double"/>
    </border>
    <border>
      <left style="thin"/>
      <right style="thin"/>
      <top style="double"/>
      <bottom style="medium"/>
    </border>
    <border>
      <left style="medium"/>
      <right style="thin"/>
      <top style="medium"/>
      <bottom style="medium"/>
    </border>
    <border>
      <left style="thin"/>
      <right style="thin"/>
      <top style="thin"/>
      <bottom style="medium"/>
    </border>
    <border>
      <left/>
      <right/>
      <top style="thin"/>
      <bottom/>
    </border>
    <border>
      <left/>
      <right style="thin"/>
      <top/>
      <bottom style="double"/>
    </border>
    <border>
      <left style="thin"/>
      <right style="thin"/>
      <top style="medium"/>
      <bottom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/>
      <right style="thin"/>
      <top style="double"/>
      <bottom/>
    </border>
    <border>
      <left style="thin"/>
      <right/>
      <top/>
      <bottom style="medium"/>
    </border>
    <border>
      <left style="thin"/>
      <right/>
      <top style="double"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9" fontId="0" fillId="0" borderId="0" applyFont="0" applyFill="0" applyBorder="0" applyAlignment="0" applyProtection="0"/>
    <xf numFmtId="0" fontId="56" fillId="20" borderId="1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21" borderId="2" applyNumberFormat="0" applyAlignment="0" applyProtection="0"/>
    <xf numFmtId="0" fontId="61" fillId="0" borderId="3" applyNumberFormat="0" applyFill="0" applyAlignment="0" applyProtection="0"/>
    <xf numFmtId="0" fontId="62" fillId="22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63" fillId="23" borderId="1" applyNumberFormat="0" applyAlignment="0" applyProtection="0"/>
    <xf numFmtId="0" fontId="64" fillId="24" borderId="0" applyNumberFormat="0" applyBorder="0" applyAlignment="0" applyProtection="0"/>
    <xf numFmtId="0" fontId="65" fillId="0" borderId="4" applyNumberFormat="0" applyFill="0" applyAlignment="0" applyProtection="0"/>
    <xf numFmtId="0" fontId="66" fillId="25" borderId="0" applyNumberFormat="0" applyBorder="0" applyAlignment="0" applyProtection="0"/>
    <xf numFmtId="0" fontId="55" fillId="26" borderId="0" applyNumberFormat="0" applyBorder="0" applyAlignment="0" applyProtection="0"/>
    <xf numFmtId="0" fontId="55" fillId="27" borderId="0" applyNumberFormat="0" applyBorder="0" applyAlignment="0" applyProtection="0"/>
    <xf numFmtId="0" fontId="55" fillId="28" borderId="0" applyNumberFormat="0" applyBorder="0" applyAlignment="0" applyProtection="0"/>
    <xf numFmtId="0" fontId="55" fillId="29" borderId="0" applyNumberFormat="0" applyBorder="0" applyAlignment="0" applyProtection="0"/>
    <xf numFmtId="0" fontId="55" fillId="30" borderId="0" applyNumberFormat="0" applyBorder="0" applyAlignment="0" applyProtection="0"/>
    <xf numFmtId="0" fontId="55" fillId="31" borderId="0" applyNumberFormat="0" applyBorder="0" applyAlignment="0" applyProtection="0"/>
    <xf numFmtId="0" fontId="67" fillId="20" borderId="5" applyNumberFormat="0" applyAlignment="0" applyProtection="0"/>
    <xf numFmtId="0" fontId="0" fillId="32" borderId="6" applyNumberFormat="0" applyFont="0" applyAlignment="0" applyProtection="0"/>
    <xf numFmtId="0" fontId="68" fillId="0" borderId="7" applyNumberFormat="0" applyFill="0" applyAlignment="0" applyProtection="0"/>
    <xf numFmtId="0" fontId="69" fillId="0" borderId="8" applyNumberFormat="0" applyFill="0" applyAlignment="0" applyProtection="0"/>
    <xf numFmtId="0" fontId="70" fillId="0" borderId="9" applyNumberFormat="0" applyFill="0" applyAlignment="0" applyProtection="0"/>
    <xf numFmtId="0" fontId="70" fillId="0" borderId="0" applyNumberFormat="0" applyFill="0" applyBorder="0" applyAlignment="0" applyProtection="0"/>
  </cellStyleXfs>
  <cellXfs count="652">
    <xf numFmtId="0" fontId="0" fillId="0" borderId="0" xfId="0" applyFont="1" applyAlignment="1">
      <alignment/>
    </xf>
    <xf numFmtId="0" fontId="71" fillId="0" borderId="0" xfId="0" applyFont="1" applyAlignment="1">
      <alignment/>
    </xf>
    <xf numFmtId="0" fontId="72" fillId="0" borderId="0" xfId="0" applyFont="1" applyAlignment="1">
      <alignment/>
    </xf>
    <xf numFmtId="0" fontId="14" fillId="0" borderId="0" xfId="39" applyFont="1" applyAlignment="1">
      <alignment vertical="center"/>
      <protection/>
    </xf>
    <xf numFmtId="0" fontId="14" fillId="0" borderId="0" xfId="50" applyFont="1" applyAlignment="1">
      <alignment horizontal="left" vertical="center"/>
      <protection/>
    </xf>
    <xf numFmtId="49" fontId="14" fillId="0" borderId="10" xfId="50" applyNumberFormat="1" applyFont="1" applyBorder="1" applyAlignment="1">
      <alignment horizontal="center" vertical="center"/>
      <protection/>
    </xf>
    <xf numFmtId="187" fontId="14" fillId="0" borderId="11" xfId="35" applyNumberFormat="1" applyFont="1" applyBorder="1" applyAlignment="1">
      <alignment horizontal="right" vertical="center"/>
    </xf>
    <xf numFmtId="49" fontId="14" fillId="0" borderId="12" xfId="50" applyNumberFormat="1" applyFont="1" applyBorder="1" applyAlignment="1">
      <alignment horizontal="center" vertical="center"/>
      <protection/>
    </xf>
    <xf numFmtId="187" fontId="14" fillId="0" borderId="11" xfId="35" applyNumberFormat="1" applyFont="1" applyBorder="1" applyAlignment="1">
      <alignment vertical="center"/>
    </xf>
    <xf numFmtId="49" fontId="14" fillId="0" borderId="13" xfId="50" applyNumberFormat="1" applyFont="1" applyBorder="1" applyAlignment="1">
      <alignment horizontal="center" vertical="center"/>
      <protection/>
    </xf>
    <xf numFmtId="0" fontId="14" fillId="0" borderId="0" xfId="50" applyFont="1" applyAlignment="1">
      <alignment vertical="center"/>
      <protection/>
    </xf>
    <xf numFmtId="49" fontId="14" fillId="0" borderId="14" xfId="50" applyNumberFormat="1" applyFont="1" applyBorder="1" applyAlignment="1">
      <alignment horizontal="center" vertical="center"/>
      <protection/>
    </xf>
    <xf numFmtId="187" fontId="14" fillId="0" borderId="15" xfId="35" applyNumberFormat="1" applyFont="1" applyBorder="1" applyAlignment="1">
      <alignment horizontal="right" vertical="center"/>
    </xf>
    <xf numFmtId="49" fontId="14" fillId="0" borderId="16" xfId="50" applyNumberFormat="1" applyFont="1" applyBorder="1" applyAlignment="1">
      <alignment horizontal="center" vertical="center"/>
      <protection/>
    </xf>
    <xf numFmtId="187" fontId="14" fillId="0" borderId="15" xfId="35" applyNumberFormat="1" applyFont="1" applyBorder="1" applyAlignment="1">
      <alignment vertical="center"/>
    </xf>
    <xf numFmtId="49" fontId="14" fillId="0" borderId="17" xfId="50" applyNumberFormat="1" applyFont="1" applyBorder="1" applyAlignment="1">
      <alignment horizontal="center" vertical="center"/>
      <protection/>
    </xf>
    <xf numFmtId="49" fontId="14" fillId="0" borderId="14" xfId="50" applyNumberFormat="1" applyFont="1" applyBorder="1" applyAlignment="1" quotePrefix="1">
      <alignment horizontal="center" vertical="center"/>
      <protection/>
    </xf>
    <xf numFmtId="49" fontId="14" fillId="0" borderId="16" xfId="35" applyNumberFormat="1" applyFont="1" applyBorder="1" applyAlignment="1">
      <alignment horizontal="center" vertical="center"/>
    </xf>
    <xf numFmtId="187" fontId="14" fillId="0" borderId="15" xfId="35" applyNumberFormat="1" applyFont="1" applyBorder="1" applyAlignment="1">
      <alignment horizontal="center" vertical="center"/>
    </xf>
    <xf numFmtId="0" fontId="14" fillId="0" borderId="18" xfId="50" applyFont="1" applyBorder="1" applyAlignment="1">
      <alignment vertical="center"/>
      <protection/>
    </xf>
    <xf numFmtId="0" fontId="14" fillId="0" borderId="19" xfId="50" applyFont="1" applyBorder="1" applyAlignment="1">
      <alignment horizontal="center" vertical="center"/>
      <protection/>
    </xf>
    <xf numFmtId="187" fontId="14" fillId="0" borderId="20" xfId="35" applyNumberFormat="1" applyFont="1" applyBorder="1" applyAlignment="1">
      <alignment vertical="center"/>
    </xf>
    <xf numFmtId="49" fontId="14" fillId="0" borderId="21" xfId="50" applyNumberFormat="1" applyFont="1" applyBorder="1" applyAlignment="1">
      <alignment horizontal="center" vertical="center"/>
      <protection/>
    </xf>
    <xf numFmtId="0" fontId="73" fillId="0" borderId="0" xfId="0" applyFont="1" applyAlignment="1">
      <alignment vertical="center"/>
    </xf>
    <xf numFmtId="0" fontId="14" fillId="0" borderId="0" xfId="39" applyFont="1" applyAlignment="1">
      <alignment vertical="center"/>
      <protection/>
    </xf>
    <xf numFmtId="0" fontId="15" fillId="0" borderId="19" xfId="39" applyFont="1" applyBorder="1" applyAlignment="1">
      <alignment horizontal="center" vertical="center"/>
      <protection/>
    </xf>
    <xf numFmtId="187" fontId="15" fillId="0" borderId="20" xfId="35" applyNumberFormat="1" applyFont="1" applyBorder="1" applyAlignment="1">
      <alignment vertical="center"/>
    </xf>
    <xf numFmtId="0" fontId="15" fillId="0" borderId="22" xfId="39" applyFont="1" applyBorder="1" applyAlignment="1">
      <alignment horizontal="center" vertical="center"/>
      <protection/>
    </xf>
    <xf numFmtId="187" fontId="15" fillId="0" borderId="23" xfId="35" applyNumberFormat="1" applyFont="1" applyBorder="1" applyAlignment="1">
      <alignment vertical="center"/>
    </xf>
    <xf numFmtId="0" fontId="14" fillId="0" borderId="24" xfId="39" applyFont="1" applyBorder="1" applyAlignment="1">
      <alignment vertical="center"/>
      <protection/>
    </xf>
    <xf numFmtId="0" fontId="14" fillId="0" borderId="25" xfId="39" applyFont="1" applyBorder="1" applyAlignment="1">
      <alignment vertical="center"/>
      <protection/>
    </xf>
    <xf numFmtId="187" fontId="15" fillId="0" borderId="22" xfId="35" applyNumberFormat="1" applyFont="1" applyBorder="1" applyAlignment="1">
      <alignment vertical="center"/>
    </xf>
    <xf numFmtId="0" fontId="15" fillId="0" borderId="22" xfId="39" applyFont="1" applyBorder="1" applyAlignment="1">
      <alignment vertical="center"/>
      <protection/>
    </xf>
    <xf numFmtId="0" fontId="14" fillId="0" borderId="19" xfId="39" applyFont="1" applyBorder="1" applyAlignment="1">
      <alignment vertical="center"/>
      <protection/>
    </xf>
    <xf numFmtId="49" fontId="14" fillId="0" borderId="14" xfId="39" applyNumberFormat="1" applyFont="1" applyBorder="1" applyAlignment="1">
      <alignment horizontal="center" vertical="center"/>
      <protection/>
    </xf>
    <xf numFmtId="0" fontId="14" fillId="0" borderId="26" xfId="39" applyFont="1" applyBorder="1" applyAlignment="1">
      <alignment vertical="center"/>
      <protection/>
    </xf>
    <xf numFmtId="0" fontId="14" fillId="0" borderId="18" xfId="39" applyFont="1" applyBorder="1" applyAlignment="1">
      <alignment vertical="center"/>
      <protection/>
    </xf>
    <xf numFmtId="0" fontId="14" fillId="0" borderId="19" xfId="39" applyFont="1" applyBorder="1" applyAlignment="1">
      <alignment horizontal="center" vertical="center"/>
      <protection/>
    </xf>
    <xf numFmtId="0" fontId="14" fillId="0" borderId="14" xfId="39" applyFont="1" applyBorder="1" applyAlignment="1">
      <alignment vertical="center"/>
      <protection/>
    </xf>
    <xf numFmtId="0" fontId="14" fillId="0" borderId="0" xfId="39" applyFont="1" applyBorder="1" applyAlignment="1">
      <alignment vertical="center"/>
      <protection/>
    </xf>
    <xf numFmtId="0" fontId="14" fillId="0" borderId="10" xfId="39" applyFont="1" applyBorder="1" applyAlignment="1">
      <alignment vertical="center"/>
      <protection/>
    </xf>
    <xf numFmtId="0" fontId="14" fillId="0" borderId="22" xfId="39" applyFont="1" applyBorder="1" applyAlignment="1">
      <alignment vertical="center"/>
      <protection/>
    </xf>
    <xf numFmtId="0" fontId="14" fillId="0" borderId="27" xfId="39" applyFont="1" applyBorder="1" applyAlignment="1">
      <alignment vertical="center"/>
      <protection/>
    </xf>
    <xf numFmtId="0" fontId="15" fillId="0" borderId="25" xfId="39" applyFont="1" applyBorder="1" applyAlignment="1">
      <alignment vertical="center"/>
      <protection/>
    </xf>
    <xf numFmtId="0" fontId="15" fillId="0" borderId="10" xfId="39" applyFont="1" applyBorder="1" applyAlignment="1">
      <alignment vertical="center"/>
      <protection/>
    </xf>
    <xf numFmtId="187" fontId="15" fillId="0" borderId="19" xfId="35" applyNumberFormat="1" applyFont="1" applyBorder="1" applyAlignment="1">
      <alignment vertical="center"/>
    </xf>
    <xf numFmtId="0" fontId="14" fillId="0" borderId="28" xfId="39" applyFont="1" applyBorder="1" applyAlignment="1">
      <alignment vertical="center"/>
      <protection/>
    </xf>
    <xf numFmtId="0" fontId="14" fillId="0" borderId="14" xfId="39" applyFont="1" applyBorder="1" applyAlignment="1">
      <alignment horizontal="center" vertical="center"/>
      <protection/>
    </xf>
    <xf numFmtId="49" fontId="15" fillId="0" borderId="22" xfId="35" applyNumberFormat="1" applyFont="1" applyBorder="1" applyAlignment="1">
      <alignment horizontal="center" vertical="center"/>
    </xf>
    <xf numFmtId="187" fontId="15" fillId="0" borderId="25" xfId="35" applyNumberFormat="1" applyFont="1" applyBorder="1" applyAlignment="1">
      <alignment vertical="center"/>
    </xf>
    <xf numFmtId="49" fontId="15" fillId="0" borderId="25" xfId="35" applyNumberFormat="1" applyFont="1" applyBorder="1" applyAlignment="1">
      <alignment horizontal="center" vertical="center"/>
    </xf>
    <xf numFmtId="187" fontId="14" fillId="0" borderId="0" xfId="35" applyNumberFormat="1" applyFont="1" applyBorder="1" applyAlignment="1">
      <alignment vertical="center"/>
    </xf>
    <xf numFmtId="0" fontId="15" fillId="0" borderId="22" xfId="52" applyFont="1" applyBorder="1" applyAlignment="1">
      <alignment horizontal="center" vertical="center"/>
      <protection/>
    </xf>
    <xf numFmtId="0" fontId="14" fillId="0" borderId="29" xfId="39" applyFont="1" applyBorder="1" applyAlignment="1">
      <alignment vertical="center"/>
      <protection/>
    </xf>
    <xf numFmtId="0" fontId="14" fillId="0" borderId="30" xfId="39" applyFont="1" applyBorder="1" applyAlignment="1">
      <alignment vertical="center"/>
      <protection/>
    </xf>
    <xf numFmtId="187" fontId="15" fillId="0" borderId="29" xfId="35" applyNumberFormat="1" applyFont="1" applyBorder="1" applyAlignment="1">
      <alignment vertical="center"/>
    </xf>
    <xf numFmtId="49" fontId="15" fillId="0" borderId="29" xfId="39" applyNumberFormat="1" applyFont="1" applyBorder="1" applyAlignment="1">
      <alignment horizontal="center" vertical="center"/>
      <protection/>
    </xf>
    <xf numFmtId="0" fontId="15" fillId="0" borderId="0" xfId="39" applyFont="1" applyAlignment="1">
      <alignment vertical="center"/>
      <protection/>
    </xf>
    <xf numFmtId="187" fontId="15" fillId="0" borderId="31" xfId="35" applyNumberFormat="1" applyFont="1" applyBorder="1" applyAlignment="1">
      <alignment vertical="center"/>
    </xf>
    <xf numFmtId="187" fontId="14" fillId="0" borderId="14" xfId="35" applyNumberFormat="1" applyFont="1" applyBorder="1" applyAlignment="1">
      <alignment vertical="center"/>
    </xf>
    <xf numFmtId="0" fontId="14" fillId="0" borderId="14" xfId="52" applyFont="1" applyBorder="1" applyAlignment="1">
      <alignment horizontal="center" vertical="center"/>
      <protection/>
    </xf>
    <xf numFmtId="187" fontId="14" fillId="0" borderId="24" xfId="35" applyNumberFormat="1" applyFont="1" applyBorder="1" applyAlignment="1">
      <alignment horizontal="right" vertical="center"/>
    </xf>
    <xf numFmtId="49" fontId="14" fillId="0" borderId="14" xfId="52" applyNumberFormat="1" applyFont="1" applyBorder="1" applyAlignment="1">
      <alignment horizontal="center" vertical="center"/>
      <protection/>
    </xf>
    <xf numFmtId="0" fontId="14" fillId="0" borderId="24" xfId="52" applyFont="1" applyBorder="1" applyAlignment="1">
      <alignment vertical="center"/>
      <protection/>
    </xf>
    <xf numFmtId="187" fontId="14" fillId="0" borderId="24" xfId="35" applyNumberFormat="1" applyFont="1" applyBorder="1" applyAlignment="1">
      <alignment vertical="center"/>
    </xf>
    <xf numFmtId="187" fontId="14" fillId="0" borderId="14" xfId="35" applyNumberFormat="1" applyFont="1" applyBorder="1" applyAlignment="1">
      <alignment horizontal="right" vertical="center"/>
    </xf>
    <xf numFmtId="0" fontId="14" fillId="0" borderId="14" xfId="39" applyFont="1" applyBorder="1" applyAlignment="1">
      <alignment horizontal="right" vertical="center"/>
      <protection/>
    </xf>
    <xf numFmtId="0" fontId="14" fillId="0" borderId="14" xfId="52" applyFont="1" applyBorder="1" applyAlignment="1">
      <alignment vertical="center"/>
      <protection/>
    </xf>
    <xf numFmtId="0" fontId="14" fillId="0" borderId="27" xfId="52" applyFont="1" applyBorder="1" applyAlignment="1">
      <alignment vertical="center" wrapText="1"/>
      <protection/>
    </xf>
    <xf numFmtId="0" fontId="15" fillId="0" borderId="32" xfId="39" applyFont="1" applyBorder="1" applyAlignment="1">
      <alignment vertical="center"/>
      <protection/>
    </xf>
    <xf numFmtId="0" fontId="15" fillId="0" borderId="20" xfId="39" applyFont="1" applyBorder="1" applyAlignment="1">
      <alignment vertical="center"/>
      <protection/>
    </xf>
    <xf numFmtId="187" fontId="15" fillId="0" borderId="20" xfId="35" applyNumberFormat="1" applyFont="1" applyBorder="1" applyAlignment="1">
      <alignment horizontal="right" vertical="center"/>
    </xf>
    <xf numFmtId="49" fontId="15" fillId="0" borderId="22" xfId="52" applyNumberFormat="1" applyFont="1" applyBorder="1" applyAlignment="1">
      <alignment horizontal="center" vertical="center"/>
      <protection/>
    </xf>
    <xf numFmtId="0" fontId="15" fillId="0" borderId="32" xfId="52" applyFont="1" applyBorder="1" applyAlignment="1">
      <alignment horizontal="center" vertical="center" wrapText="1"/>
      <protection/>
    </xf>
    <xf numFmtId="49" fontId="15" fillId="0" borderId="32" xfId="52" applyNumberFormat="1" applyFont="1" applyBorder="1" applyAlignment="1">
      <alignment horizontal="center" vertical="center"/>
      <protection/>
    </xf>
    <xf numFmtId="187" fontId="15" fillId="0" borderId="23" xfId="35" applyNumberFormat="1" applyFont="1" applyBorder="1" applyAlignment="1">
      <alignment horizontal="center" vertical="center"/>
    </xf>
    <xf numFmtId="0" fontId="14" fillId="0" borderId="27" xfId="52" applyFont="1" applyBorder="1" applyAlignment="1">
      <alignment horizontal="center" vertical="center"/>
      <protection/>
    </xf>
    <xf numFmtId="187" fontId="14" fillId="0" borderId="0" xfId="35" applyNumberFormat="1" applyFont="1" applyAlignment="1">
      <alignment vertical="center"/>
    </xf>
    <xf numFmtId="0" fontId="14" fillId="0" borderId="33" xfId="39" applyFont="1" applyBorder="1" applyAlignment="1">
      <alignment vertical="center"/>
      <protection/>
    </xf>
    <xf numFmtId="0" fontId="15" fillId="0" borderId="33" xfId="39" applyFont="1" applyBorder="1" applyAlignment="1">
      <alignment vertical="center"/>
      <protection/>
    </xf>
    <xf numFmtId="49" fontId="15" fillId="0" borderId="25" xfId="39" applyNumberFormat="1" applyFont="1" applyBorder="1" applyAlignment="1">
      <alignment vertical="center"/>
      <protection/>
    </xf>
    <xf numFmtId="49" fontId="15" fillId="0" borderId="22" xfId="39" applyNumberFormat="1" applyFont="1" applyBorder="1" applyAlignment="1">
      <alignment vertical="center"/>
      <protection/>
    </xf>
    <xf numFmtId="0" fontId="15" fillId="0" borderId="20" xfId="39" applyFont="1" applyBorder="1" applyAlignment="1">
      <alignment horizontal="center" vertical="center"/>
      <protection/>
    </xf>
    <xf numFmtId="0" fontId="14" fillId="0" borderId="20" xfId="39" applyFont="1" applyBorder="1" applyAlignment="1">
      <alignment vertical="center"/>
      <protection/>
    </xf>
    <xf numFmtId="49" fontId="15" fillId="0" borderId="29" xfId="39" applyNumberFormat="1" applyFont="1" applyBorder="1" applyAlignment="1">
      <alignment vertical="center"/>
      <protection/>
    </xf>
    <xf numFmtId="187" fontId="15" fillId="0" borderId="10" xfId="35" applyNumberFormat="1" applyFont="1" applyBorder="1" applyAlignment="1">
      <alignment vertical="center"/>
    </xf>
    <xf numFmtId="0" fontId="15" fillId="0" borderId="14" xfId="52" applyFont="1" applyBorder="1" applyAlignment="1">
      <alignment horizontal="center" vertical="center"/>
      <protection/>
    </xf>
    <xf numFmtId="0" fontId="14" fillId="0" borderId="0" xfId="52" applyFont="1" applyBorder="1" applyAlignment="1">
      <alignment vertical="center"/>
      <protection/>
    </xf>
    <xf numFmtId="187" fontId="14" fillId="0" borderId="24" xfId="35" applyNumberFormat="1" applyFont="1" applyBorder="1" applyAlignment="1">
      <alignment horizontal="center" vertical="center"/>
    </xf>
    <xf numFmtId="0" fontId="15" fillId="0" borderId="19" xfId="52" applyFont="1" applyBorder="1" applyAlignment="1">
      <alignment horizontal="center" vertical="center"/>
      <protection/>
    </xf>
    <xf numFmtId="0" fontId="14" fillId="0" borderId="23" xfId="39" applyFont="1" applyBorder="1" applyAlignment="1">
      <alignment vertical="center"/>
      <protection/>
    </xf>
    <xf numFmtId="49" fontId="15" fillId="0" borderId="22" xfId="52" applyNumberFormat="1" applyFont="1" applyBorder="1" applyAlignment="1">
      <alignment vertical="center"/>
      <protection/>
    </xf>
    <xf numFmtId="0" fontId="15" fillId="0" borderId="23" xfId="39" applyFont="1" applyBorder="1" applyAlignment="1">
      <alignment horizontal="center" vertical="center"/>
      <protection/>
    </xf>
    <xf numFmtId="0" fontId="14" fillId="0" borderId="14" xfId="52" applyFont="1" applyBorder="1" applyAlignment="1">
      <alignment vertical="center" wrapText="1"/>
      <protection/>
    </xf>
    <xf numFmtId="187" fontId="14" fillId="0" borderId="19" xfId="35" applyNumberFormat="1" applyFont="1" applyBorder="1" applyAlignment="1">
      <alignment horizontal="right" vertical="center"/>
    </xf>
    <xf numFmtId="0" fontId="14" fillId="0" borderId="18" xfId="52" applyFont="1" applyBorder="1" applyAlignment="1">
      <alignment horizontal="center" vertical="center"/>
      <protection/>
    </xf>
    <xf numFmtId="0" fontId="14" fillId="0" borderId="19" xfId="52" applyFont="1" applyBorder="1" applyAlignment="1">
      <alignment vertical="center"/>
      <protection/>
    </xf>
    <xf numFmtId="0" fontId="14" fillId="0" borderId="18" xfId="52" applyFont="1" applyBorder="1" applyAlignment="1">
      <alignment vertical="center"/>
      <protection/>
    </xf>
    <xf numFmtId="49" fontId="15" fillId="0" borderId="19" xfId="52" applyNumberFormat="1" applyFont="1" applyBorder="1" applyAlignment="1">
      <alignment horizontal="center" vertical="center"/>
      <protection/>
    </xf>
    <xf numFmtId="0" fontId="15" fillId="0" borderId="19" xfId="52" applyFont="1" applyBorder="1" applyAlignment="1">
      <alignment vertical="center"/>
      <protection/>
    </xf>
    <xf numFmtId="0" fontId="15" fillId="0" borderId="0" xfId="52" applyFont="1" applyBorder="1" applyAlignment="1">
      <alignment vertical="center"/>
      <protection/>
    </xf>
    <xf numFmtId="187" fontId="15" fillId="0" borderId="14" xfId="35" applyNumberFormat="1" applyFont="1" applyBorder="1" applyAlignment="1">
      <alignment vertical="center"/>
    </xf>
    <xf numFmtId="187" fontId="15" fillId="0" borderId="26" xfId="35" applyNumberFormat="1" applyFont="1" applyBorder="1" applyAlignment="1">
      <alignment horizontal="right" vertical="center"/>
    </xf>
    <xf numFmtId="187" fontId="15" fillId="0" borderId="34" xfId="35" applyNumberFormat="1" applyFont="1" applyBorder="1" applyAlignment="1">
      <alignment vertical="center"/>
    </xf>
    <xf numFmtId="43" fontId="8" fillId="0" borderId="0" xfId="35" applyFont="1" applyBorder="1" applyAlignment="1">
      <alignment horizontal="center" vertical="center"/>
    </xf>
    <xf numFmtId="49" fontId="8" fillId="0" borderId="0" xfId="35" applyNumberFormat="1" applyFont="1" applyBorder="1" applyAlignment="1">
      <alignment horizontal="right" vertical="center"/>
    </xf>
    <xf numFmtId="43" fontId="11" fillId="0" borderId="0" xfId="39" applyNumberFormat="1" applyFont="1" applyBorder="1" applyAlignment="1">
      <alignment vertical="center"/>
      <protection/>
    </xf>
    <xf numFmtId="0" fontId="4" fillId="0" borderId="0" xfId="39">
      <alignment/>
      <protection/>
    </xf>
    <xf numFmtId="0" fontId="8" fillId="0" borderId="0" xfId="39" applyFont="1" applyAlignment="1">
      <alignment vertical="center"/>
      <protection/>
    </xf>
    <xf numFmtId="0" fontId="11" fillId="0" borderId="0" xfId="39" applyFont="1" applyAlignment="1">
      <alignment horizontal="center" vertical="center"/>
      <protection/>
    </xf>
    <xf numFmtId="0" fontId="11" fillId="0" borderId="0" xfId="39" applyFont="1" applyAlignment="1">
      <alignment vertical="center"/>
      <protection/>
    </xf>
    <xf numFmtId="0" fontId="11" fillId="0" borderId="0" xfId="39" applyFont="1" applyAlignment="1">
      <alignment horizontal="center" vertical="center" wrapText="1"/>
      <protection/>
    </xf>
    <xf numFmtId="43" fontId="8" fillId="0" borderId="0" xfId="35" applyFont="1" applyAlignment="1">
      <alignment vertical="center"/>
    </xf>
    <xf numFmtId="43" fontId="8" fillId="0" borderId="0" xfId="35" applyFont="1" applyAlignment="1">
      <alignment horizontal="center" vertical="center"/>
    </xf>
    <xf numFmtId="43" fontId="11" fillId="0" borderId="23" xfId="39" applyNumberFormat="1" applyFont="1" applyBorder="1" applyAlignment="1">
      <alignment vertical="center"/>
      <protection/>
    </xf>
    <xf numFmtId="43" fontId="11" fillId="0" borderId="35" xfId="39" applyNumberFormat="1" applyFont="1" applyBorder="1" applyAlignment="1">
      <alignment vertical="center"/>
      <protection/>
    </xf>
    <xf numFmtId="49" fontId="8" fillId="0" borderId="35" xfId="35" applyNumberFormat="1" applyFont="1" applyBorder="1" applyAlignment="1">
      <alignment horizontal="right" vertical="center"/>
    </xf>
    <xf numFmtId="0" fontId="4" fillId="0" borderId="0" xfId="39">
      <alignment/>
      <protection/>
    </xf>
    <xf numFmtId="0" fontId="15" fillId="0" borderId="19" xfId="39" applyFont="1" applyBorder="1" applyAlignment="1">
      <alignment horizontal="center" vertical="center"/>
      <protection/>
    </xf>
    <xf numFmtId="49" fontId="15" fillId="0" borderId="22" xfId="39" applyNumberFormat="1" applyFont="1" applyBorder="1" applyAlignment="1">
      <alignment horizontal="center" vertical="center"/>
      <protection/>
    </xf>
    <xf numFmtId="0" fontId="15" fillId="0" borderId="24" xfId="39" applyFont="1" applyBorder="1" applyAlignment="1">
      <alignment vertical="center"/>
      <protection/>
    </xf>
    <xf numFmtId="0" fontId="14" fillId="0" borderId="24" xfId="39" applyFont="1" applyBorder="1" applyAlignment="1">
      <alignment vertical="center"/>
      <protection/>
    </xf>
    <xf numFmtId="0" fontId="15" fillId="0" borderId="26" xfId="39" applyFont="1" applyBorder="1" applyAlignment="1">
      <alignment horizontal="center" vertical="center"/>
      <protection/>
    </xf>
    <xf numFmtId="187" fontId="14" fillId="0" borderId="25" xfId="35" applyNumberFormat="1" applyFont="1" applyBorder="1" applyAlignment="1">
      <alignment vertical="center"/>
    </xf>
    <xf numFmtId="0" fontId="14" fillId="0" borderId="25" xfId="39" applyFont="1" applyBorder="1" applyAlignment="1">
      <alignment vertical="center"/>
      <protection/>
    </xf>
    <xf numFmtId="187" fontId="14" fillId="0" borderId="25" xfId="35" applyNumberFormat="1" applyFont="1" applyBorder="1" applyAlignment="1">
      <alignment horizontal="center" vertical="center"/>
    </xf>
    <xf numFmtId="187" fontId="15" fillId="0" borderId="22" xfId="35" applyNumberFormat="1" applyFont="1" applyBorder="1" applyAlignment="1">
      <alignment vertical="center"/>
    </xf>
    <xf numFmtId="0" fontId="15" fillId="0" borderId="22" xfId="39" applyFont="1" applyBorder="1" applyAlignment="1">
      <alignment vertical="center"/>
      <protection/>
    </xf>
    <xf numFmtId="0" fontId="15" fillId="0" borderId="36" xfId="39" applyFont="1" applyBorder="1" applyAlignment="1">
      <alignment vertical="center"/>
      <protection/>
    </xf>
    <xf numFmtId="0" fontId="15" fillId="0" borderId="14" xfId="39" applyFont="1" applyBorder="1" applyAlignment="1">
      <alignment vertical="center"/>
      <protection/>
    </xf>
    <xf numFmtId="187" fontId="15" fillId="0" borderId="22" xfId="35" applyNumberFormat="1" applyFont="1" applyBorder="1" applyAlignment="1">
      <alignment horizontal="center" vertical="center"/>
    </xf>
    <xf numFmtId="0" fontId="14" fillId="0" borderId="19" xfId="39" applyFont="1" applyBorder="1" applyAlignment="1">
      <alignment vertical="center"/>
      <protection/>
    </xf>
    <xf numFmtId="49" fontId="14" fillId="0" borderId="24" xfId="39" applyNumberFormat="1" applyFont="1" applyBorder="1" applyAlignment="1">
      <alignment horizontal="left" vertical="center"/>
      <protection/>
    </xf>
    <xf numFmtId="49" fontId="14" fillId="0" borderId="14" xfId="39" applyNumberFormat="1" applyFont="1" applyBorder="1" applyAlignment="1">
      <alignment horizontal="left" vertical="center"/>
      <protection/>
    </xf>
    <xf numFmtId="49" fontId="11" fillId="0" borderId="19" xfId="39" applyNumberFormat="1" applyFont="1" applyBorder="1" applyAlignment="1">
      <alignment horizontal="center" vertical="center"/>
      <protection/>
    </xf>
    <xf numFmtId="49" fontId="14" fillId="0" borderId="14" xfId="39" applyNumberFormat="1" applyFont="1" applyBorder="1" applyAlignment="1">
      <alignment horizontal="center" vertical="center"/>
      <protection/>
    </xf>
    <xf numFmtId="0" fontId="14" fillId="0" borderId="26" xfId="39" applyFont="1" applyBorder="1" applyAlignment="1">
      <alignment vertical="center"/>
      <protection/>
    </xf>
    <xf numFmtId="0" fontId="14" fillId="0" borderId="18" xfId="39" applyFont="1" applyBorder="1" applyAlignment="1">
      <alignment vertical="center"/>
      <protection/>
    </xf>
    <xf numFmtId="187" fontId="14" fillId="0" borderId="19" xfId="35" applyNumberFormat="1" applyFont="1" applyBorder="1" applyAlignment="1">
      <alignment vertical="center"/>
    </xf>
    <xf numFmtId="49" fontId="14" fillId="0" borderId="25" xfId="39" applyNumberFormat="1" applyFont="1" applyBorder="1" applyAlignment="1">
      <alignment horizontal="center" vertical="center"/>
      <protection/>
    </xf>
    <xf numFmtId="0" fontId="14" fillId="0" borderId="25" xfId="39" applyFont="1" applyBorder="1" applyAlignment="1">
      <alignment vertical="center" wrapText="1"/>
      <protection/>
    </xf>
    <xf numFmtId="0" fontId="14" fillId="0" borderId="14" xfId="39" applyFont="1" applyBorder="1" applyAlignment="1">
      <alignment vertical="center"/>
      <protection/>
    </xf>
    <xf numFmtId="0" fontId="14" fillId="0" borderId="24" xfId="39" applyFont="1" applyBorder="1" applyAlignment="1">
      <alignment vertical="center" wrapText="1"/>
      <protection/>
    </xf>
    <xf numFmtId="0" fontId="14" fillId="0" borderId="0" xfId="39" applyFont="1" applyBorder="1" applyAlignment="1">
      <alignment vertical="center"/>
      <protection/>
    </xf>
    <xf numFmtId="0" fontId="14" fillId="0" borderId="10" xfId="39" applyFont="1" applyBorder="1" applyAlignment="1">
      <alignment vertical="center"/>
      <protection/>
    </xf>
    <xf numFmtId="0" fontId="14" fillId="0" borderId="22" xfId="39" applyFont="1" applyBorder="1" applyAlignment="1">
      <alignment vertical="center"/>
      <protection/>
    </xf>
    <xf numFmtId="0" fontId="14" fillId="0" borderId="37" xfId="39" applyFont="1" applyBorder="1" applyAlignment="1">
      <alignment vertical="center"/>
      <protection/>
    </xf>
    <xf numFmtId="49" fontId="14" fillId="0" borderId="19" xfId="39" applyNumberFormat="1" applyFont="1" applyBorder="1" applyAlignment="1">
      <alignment horizontal="center" vertical="center"/>
      <protection/>
    </xf>
    <xf numFmtId="187" fontId="14" fillId="0" borderId="37" xfId="35" applyNumberFormat="1" applyFont="1" applyBorder="1" applyAlignment="1">
      <alignment vertical="center"/>
    </xf>
    <xf numFmtId="0" fontId="14" fillId="0" borderId="27" xfId="39" applyFont="1" applyBorder="1" applyAlignment="1">
      <alignment vertical="center"/>
      <protection/>
    </xf>
    <xf numFmtId="0" fontId="14" fillId="0" borderId="32" xfId="39" applyFont="1" applyBorder="1" applyAlignment="1">
      <alignment vertical="center"/>
      <protection/>
    </xf>
    <xf numFmtId="0" fontId="15" fillId="0" borderId="0" xfId="39" applyFont="1" applyAlignment="1">
      <alignment horizontal="right" vertical="center"/>
      <protection/>
    </xf>
    <xf numFmtId="0" fontId="15" fillId="0" borderId="31" xfId="39" applyFont="1" applyBorder="1" applyAlignment="1">
      <alignment vertical="center"/>
      <protection/>
    </xf>
    <xf numFmtId="0" fontId="15" fillId="0" borderId="25" xfId="39" applyFont="1" applyBorder="1" applyAlignment="1">
      <alignment vertical="center"/>
      <protection/>
    </xf>
    <xf numFmtId="0" fontId="15" fillId="0" borderId="10" xfId="39" applyFont="1" applyBorder="1" applyAlignment="1">
      <alignment horizontal="center" vertical="center"/>
      <protection/>
    </xf>
    <xf numFmtId="0" fontId="15" fillId="0" borderId="10" xfId="39" applyFont="1" applyBorder="1" applyAlignment="1">
      <alignment vertical="center"/>
      <protection/>
    </xf>
    <xf numFmtId="49" fontId="14" fillId="0" borderId="24" xfId="39" applyNumberFormat="1" applyFont="1" applyBorder="1" applyAlignment="1">
      <alignment horizontal="center" vertical="center"/>
      <protection/>
    </xf>
    <xf numFmtId="187" fontId="15" fillId="0" borderId="19" xfId="35" applyNumberFormat="1" applyFont="1" applyBorder="1" applyAlignment="1">
      <alignment vertical="center"/>
    </xf>
    <xf numFmtId="0" fontId="14" fillId="0" borderId="28" xfId="39" applyFont="1" applyBorder="1" applyAlignment="1">
      <alignment vertical="center"/>
      <protection/>
    </xf>
    <xf numFmtId="187" fontId="14" fillId="0" borderId="10" xfId="35" applyNumberFormat="1" applyFont="1" applyBorder="1" applyAlignment="1">
      <alignment vertical="center"/>
    </xf>
    <xf numFmtId="0" fontId="14" fillId="0" borderId="24" xfId="39" applyFont="1" applyBorder="1" applyAlignment="1">
      <alignment horizontal="center" vertical="center"/>
      <protection/>
    </xf>
    <xf numFmtId="187" fontId="14" fillId="0" borderId="26" xfId="35" applyNumberFormat="1" applyFont="1" applyBorder="1" applyAlignment="1">
      <alignment vertical="center"/>
    </xf>
    <xf numFmtId="0" fontId="14" fillId="0" borderId="14" xfId="39" applyFont="1" applyBorder="1" applyAlignment="1">
      <alignment horizontal="center" vertical="center"/>
      <protection/>
    </xf>
    <xf numFmtId="0" fontId="15" fillId="0" borderId="25" xfId="39" applyFont="1" applyBorder="1" applyAlignment="1">
      <alignment horizontal="center" vertical="center"/>
      <protection/>
    </xf>
    <xf numFmtId="0" fontId="15" fillId="0" borderId="24" xfId="39" applyFont="1" applyBorder="1" applyAlignment="1">
      <alignment horizontal="center" vertical="center"/>
      <protection/>
    </xf>
    <xf numFmtId="187" fontId="15" fillId="0" borderId="18" xfId="35" applyNumberFormat="1" applyFont="1" applyBorder="1" applyAlignment="1">
      <alignment vertical="center"/>
    </xf>
    <xf numFmtId="0" fontId="14" fillId="0" borderId="36" xfId="39" applyFont="1" applyBorder="1" applyAlignment="1">
      <alignment vertical="center"/>
      <protection/>
    </xf>
    <xf numFmtId="49" fontId="14" fillId="0" borderId="10" xfId="39" applyNumberFormat="1" applyFont="1" applyBorder="1" applyAlignment="1">
      <alignment horizontal="center" vertical="center"/>
      <protection/>
    </xf>
    <xf numFmtId="187" fontId="15" fillId="0" borderId="34" xfId="35" applyNumberFormat="1" applyFont="1" applyBorder="1" applyAlignment="1">
      <alignment horizontal="center" vertical="center"/>
    </xf>
    <xf numFmtId="0" fontId="7" fillId="0" borderId="0" xfId="51" applyFont="1" applyBorder="1">
      <alignment/>
      <protection/>
    </xf>
    <xf numFmtId="187" fontId="7" fillId="0" borderId="0" xfId="36" applyNumberFormat="1" applyFont="1" applyBorder="1" applyAlignment="1">
      <alignment/>
    </xf>
    <xf numFmtId="0" fontId="7" fillId="0" borderId="0" xfId="51" applyFont="1" applyBorder="1" applyAlignment="1">
      <alignment horizontal="center"/>
      <protection/>
    </xf>
    <xf numFmtId="187" fontId="7" fillId="0" borderId="0" xfId="36" applyNumberFormat="1" applyFont="1" applyBorder="1" applyAlignment="1">
      <alignment horizontal="center"/>
    </xf>
    <xf numFmtId="0" fontId="7" fillId="0" borderId="0" xfId="40" applyFont="1" applyBorder="1">
      <alignment/>
      <protection/>
    </xf>
    <xf numFmtId="0" fontId="7" fillId="0" borderId="0" xfId="40" applyFont="1" applyBorder="1" applyAlignment="1">
      <alignment horizontal="center"/>
      <protection/>
    </xf>
    <xf numFmtId="0" fontId="7" fillId="0" borderId="0" xfId="40" applyFont="1" applyBorder="1" applyAlignment="1">
      <alignment horizontal="left"/>
      <protection/>
    </xf>
    <xf numFmtId="187" fontId="6" fillId="0" borderId="0" xfId="36" applyNumberFormat="1" applyFont="1" applyBorder="1" applyAlignment="1">
      <alignment horizontal="center"/>
    </xf>
    <xf numFmtId="0" fontId="8" fillId="0" borderId="0" xfId="51" applyFont="1" applyBorder="1">
      <alignment/>
      <protection/>
    </xf>
    <xf numFmtId="0" fontId="6" fillId="0" borderId="0" xfId="51" applyFont="1" applyBorder="1">
      <alignment/>
      <protection/>
    </xf>
    <xf numFmtId="49" fontId="7" fillId="0" borderId="0" xfId="51" applyNumberFormat="1" applyFont="1" applyBorder="1" applyAlignment="1">
      <alignment horizontal="center"/>
      <protection/>
    </xf>
    <xf numFmtId="49" fontId="7" fillId="0" borderId="0" xfId="36" applyNumberFormat="1" applyFont="1" applyBorder="1" applyAlignment="1">
      <alignment horizontal="center"/>
    </xf>
    <xf numFmtId="187" fontId="9" fillId="0" borderId="0" xfId="36" applyNumberFormat="1" applyFont="1" applyBorder="1" applyAlignment="1">
      <alignment horizontal="center"/>
    </xf>
    <xf numFmtId="0" fontId="10" fillId="0" borderId="0" xfId="51" applyFont="1" applyBorder="1" applyAlignment="1">
      <alignment horizontal="center"/>
      <protection/>
    </xf>
    <xf numFmtId="3" fontId="7" fillId="0" borderId="0" xfId="40" applyNumberFormat="1" applyFont="1" applyBorder="1" applyAlignment="1">
      <alignment horizontal="center"/>
      <protection/>
    </xf>
    <xf numFmtId="43" fontId="7" fillId="0" borderId="0" xfId="36" applyFont="1" applyBorder="1" applyAlignment="1">
      <alignment/>
    </xf>
    <xf numFmtId="43" fontId="7" fillId="0" borderId="0" xfId="36" applyNumberFormat="1" applyFont="1" applyBorder="1" applyAlignment="1">
      <alignment/>
    </xf>
    <xf numFmtId="0" fontId="6" fillId="0" borderId="0" xfId="51" applyFont="1" applyBorder="1" applyAlignment="1">
      <alignment horizontal="center"/>
      <protection/>
    </xf>
    <xf numFmtId="43" fontId="11" fillId="0" borderId="0" xfId="40" applyNumberFormat="1" applyFont="1" applyBorder="1">
      <alignment/>
      <protection/>
    </xf>
    <xf numFmtId="0" fontId="11" fillId="0" borderId="0" xfId="51" applyFont="1" applyBorder="1" applyAlignment="1">
      <alignment horizontal="center"/>
      <protection/>
    </xf>
    <xf numFmtId="0" fontId="7" fillId="0" borderId="0" xfId="40" applyFont="1" applyBorder="1" applyAlignment="1">
      <alignment/>
      <protection/>
    </xf>
    <xf numFmtId="0" fontId="13" fillId="0" borderId="0" xfId="51" applyFont="1" applyBorder="1">
      <alignment/>
      <protection/>
    </xf>
    <xf numFmtId="0" fontId="16" fillId="0" borderId="0" xfId="40" applyFont="1" applyBorder="1" applyAlignment="1">
      <alignment horizontal="center"/>
      <protection/>
    </xf>
    <xf numFmtId="43" fontId="6" fillId="0" borderId="0" xfId="36" applyNumberFormat="1" applyFont="1" applyBorder="1" applyAlignment="1">
      <alignment/>
    </xf>
    <xf numFmtId="43" fontId="8" fillId="0" borderId="0" xfId="36" applyNumberFormat="1" applyFont="1" applyBorder="1" applyAlignment="1">
      <alignment/>
    </xf>
    <xf numFmtId="0" fontId="74" fillId="0" borderId="0" xfId="0" applyFont="1" applyAlignment="1">
      <alignment horizontal="center"/>
    </xf>
    <xf numFmtId="0" fontId="74" fillId="0" borderId="0" xfId="0" applyFont="1" applyBorder="1" applyAlignment="1">
      <alignment horizontal="center"/>
    </xf>
    <xf numFmtId="0" fontId="74" fillId="0" borderId="25" xfId="0" applyFont="1" applyBorder="1" applyAlignment="1">
      <alignment horizontal="center" vertical="center"/>
    </xf>
    <xf numFmtId="0" fontId="75" fillId="0" borderId="25" xfId="0" applyFont="1" applyBorder="1" applyAlignment="1">
      <alignment horizontal="center" vertical="center" wrapText="1"/>
    </xf>
    <xf numFmtId="0" fontId="74" fillId="0" borderId="10" xfId="0" applyFont="1" applyBorder="1" applyAlignment="1">
      <alignment horizontal="center" vertical="center"/>
    </xf>
    <xf numFmtId="0" fontId="74" fillId="0" borderId="25" xfId="0" applyFont="1" applyBorder="1" applyAlignment="1">
      <alignment horizontal="center" vertical="center" wrapText="1"/>
    </xf>
    <xf numFmtId="0" fontId="76" fillId="0" borderId="25" xfId="0" applyFont="1" applyBorder="1" applyAlignment="1">
      <alignment horizontal="center"/>
    </xf>
    <xf numFmtId="0" fontId="76" fillId="0" borderId="25" xfId="0" applyFont="1" applyBorder="1" applyAlignment="1">
      <alignment/>
    </xf>
    <xf numFmtId="43" fontId="76" fillId="0" borderId="25" xfId="33" applyFont="1" applyBorder="1" applyAlignment="1">
      <alignment/>
    </xf>
    <xf numFmtId="43" fontId="76" fillId="0" borderId="25" xfId="33" applyFont="1" applyBorder="1" applyAlignment="1">
      <alignment horizontal="center"/>
    </xf>
    <xf numFmtId="43" fontId="74" fillId="0" borderId="25" xfId="0" applyNumberFormat="1" applyFont="1" applyBorder="1" applyAlignment="1">
      <alignment/>
    </xf>
    <xf numFmtId="0" fontId="76" fillId="0" borderId="25" xfId="0" applyFont="1" applyBorder="1" applyAlignment="1">
      <alignment horizontal="center" vertical="center"/>
    </xf>
    <xf numFmtId="0" fontId="76" fillId="0" borderId="0" xfId="0" applyFont="1" applyBorder="1" applyAlignment="1">
      <alignment/>
    </xf>
    <xf numFmtId="43" fontId="76" fillId="0" borderId="25" xfId="0" applyNumberFormat="1" applyFont="1" applyBorder="1" applyAlignment="1">
      <alignment/>
    </xf>
    <xf numFmtId="43" fontId="74" fillId="0" borderId="25" xfId="0" applyNumberFormat="1" applyFont="1" applyBorder="1" applyAlignment="1">
      <alignment vertical="center"/>
    </xf>
    <xf numFmtId="0" fontId="76" fillId="0" borderId="25" xfId="0" applyFont="1" applyBorder="1" applyAlignment="1">
      <alignment vertical="center"/>
    </xf>
    <xf numFmtId="0" fontId="76" fillId="0" borderId="25" xfId="0" applyFont="1" applyBorder="1" applyAlignment="1">
      <alignment vertical="center" wrapText="1"/>
    </xf>
    <xf numFmtId="43" fontId="74" fillId="0" borderId="25" xfId="33" applyFont="1" applyBorder="1" applyAlignment="1">
      <alignment/>
    </xf>
    <xf numFmtId="43" fontId="74" fillId="0" borderId="25" xfId="33" applyFont="1" applyBorder="1" applyAlignment="1">
      <alignment vertical="center"/>
    </xf>
    <xf numFmtId="0" fontId="74" fillId="0" borderId="0" xfId="0" applyFont="1" applyBorder="1" applyAlignment="1">
      <alignment/>
    </xf>
    <xf numFmtId="0" fontId="76" fillId="0" borderId="25" xfId="0" applyFont="1" applyBorder="1" applyAlignment="1">
      <alignment/>
    </xf>
    <xf numFmtId="43" fontId="74" fillId="0" borderId="25" xfId="33" applyFont="1" applyBorder="1" applyAlignment="1">
      <alignment/>
    </xf>
    <xf numFmtId="0" fontId="74" fillId="0" borderId="0" xfId="0" applyFont="1" applyBorder="1" applyAlignment="1">
      <alignment/>
    </xf>
    <xf numFmtId="0" fontId="74" fillId="0" borderId="0" xfId="0" applyFont="1" applyBorder="1" applyAlignment="1">
      <alignment horizontal="center" vertical="center"/>
    </xf>
    <xf numFmtId="43" fontId="76" fillId="0" borderId="0" xfId="33" applyFont="1" applyBorder="1" applyAlignment="1">
      <alignment/>
    </xf>
    <xf numFmtId="43" fontId="74" fillId="0" borderId="0" xfId="33" applyFont="1" applyBorder="1" applyAlignment="1">
      <alignment/>
    </xf>
    <xf numFmtId="43" fontId="76" fillId="0" borderId="0" xfId="0" applyNumberFormat="1" applyFont="1" applyBorder="1" applyAlignment="1">
      <alignment/>
    </xf>
    <xf numFmtId="43" fontId="74" fillId="0" borderId="0" xfId="0" applyNumberFormat="1" applyFont="1" applyBorder="1" applyAlignment="1">
      <alignment/>
    </xf>
    <xf numFmtId="187" fontId="15" fillId="0" borderId="38" xfId="35" applyNumberFormat="1" applyFont="1" applyBorder="1" applyAlignment="1">
      <alignment horizontal="center" vertical="center"/>
    </xf>
    <xf numFmtId="187" fontId="7" fillId="0" borderId="0" xfId="36" applyNumberFormat="1" applyFont="1" applyBorder="1" applyAlignment="1">
      <alignment horizontal="right"/>
    </xf>
    <xf numFmtId="187" fontId="7" fillId="0" borderId="0" xfId="51" applyNumberFormat="1" applyFont="1" applyBorder="1" applyAlignment="1">
      <alignment horizontal="center"/>
      <protection/>
    </xf>
    <xf numFmtId="0" fontId="12" fillId="0" borderId="0" xfId="51" applyFont="1" applyBorder="1">
      <alignment/>
      <protection/>
    </xf>
    <xf numFmtId="187" fontId="6" fillId="0" borderId="0" xfId="36" applyNumberFormat="1" applyFont="1" applyBorder="1" applyAlignment="1">
      <alignment horizontal="right"/>
    </xf>
    <xf numFmtId="49" fontId="6" fillId="0" borderId="0" xfId="51" applyNumberFormat="1" applyFont="1" applyBorder="1" applyAlignment="1">
      <alignment horizontal="center"/>
      <protection/>
    </xf>
    <xf numFmtId="187" fontId="11" fillId="0" borderId="0" xfId="36" applyNumberFormat="1" applyFont="1" applyBorder="1" applyAlignment="1">
      <alignment horizontal="right"/>
    </xf>
    <xf numFmtId="43" fontId="6" fillId="0" borderId="0" xfId="36" applyFont="1" applyBorder="1" applyAlignment="1">
      <alignment horizontal="right"/>
    </xf>
    <xf numFmtId="0" fontId="7" fillId="0" borderId="0" xfId="51" applyFont="1" applyBorder="1" applyAlignment="1">
      <alignment horizontal="right"/>
      <protection/>
    </xf>
    <xf numFmtId="0" fontId="6" fillId="0" borderId="0" xfId="51" applyFont="1" applyBorder="1" applyAlignment="1">
      <alignment/>
      <protection/>
    </xf>
    <xf numFmtId="0" fontId="7" fillId="0" borderId="0" xfId="51" applyFont="1" applyBorder="1" applyAlignment="1">
      <alignment/>
      <protection/>
    </xf>
    <xf numFmtId="0" fontId="6" fillId="0" borderId="0" xfId="51" applyFont="1" applyBorder="1" applyAlignment="1">
      <alignment vertical="top"/>
      <protection/>
    </xf>
    <xf numFmtId="187" fontId="14" fillId="0" borderId="0" xfId="33" applyNumberFormat="1" applyFont="1" applyAlignment="1">
      <alignment vertical="center"/>
    </xf>
    <xf numFmtId="187" fontId="14" fillId="0" borderId="14" xfId="33" applyNumberFormat="1" applyFont="1" applyBorder="1" applyAlignment="1">
      <alignment vertical="center"/>
    </xf>
    <xf numFmtId="0" fontId="15" fillId="0" borderId="37" xfId="39" applyFont="1" applyBorder="1" applyAlignment="1">
      <alignment horizontal="center" vertical="center"/>
      <protection/>
    </xf>
    <xf numFmtId="0" fontId="77" fillId="0" borderId="0" xfId="0" applyFont="1" applyAlignment="1">
      <alignment/>
    </xf>
    <xf numFmtId="0" fontId="78" fillId="0" borderId="31" xfId="0" applyFont="1" applyBorder="1" applyAlignment="1">
      <alignment horizontal="center" vertical="center"/>
    </xf>
    <xf numFmtId="0" fontId="78" fillId="0" borderId="25" xfId="0" applyFont="1" applyBorder="1" applyAlignment="1">
      <alignment horizontal="center" wrapText="1"/>
    </xf>
    <xf numFmtId="0" fontId="78" fillId="0" borderId="25" xfId="0" applyFont="1" applyBorder="1" applyAlignment="1">
      <alignment horizontal="center" vertical="center" wrapText="1"/>
    </xf>
    <xf numFmtId="0" fontId="77" fillId="0" borderId="25" xfId="0" applyFont="1" applyBorder="1" applyAlignment="1">
      <alignment horizontal="center" wrapText="1"/>
    </xf>
    <xf numFmtId="0" fontId="77" fillId="0" borderId="25" xfId="0" applyFont="1" applyBorder="1" applyAlignment="1">
      <alignment vertical="center" wrapText="1"/>
    </xf>
    <xf numFmtId="0" fontId="77" fillId="0" borderId="25" xfId="0" applyFont="1" applyBorder="1" applyAlignment="1">
      <alignment/>
    </xf>
    <xf numFmtId="0" fontId="78" fillId="0" borderId="25" xfId="0" applyFont="1" applyBorder="1" applyAlignment="1">
      <alignment horizontal="center"/>
    </xf>
    <xf numFmtId="0" fontId="77" fillId="0" borderId="25" xfId="0" applyFont="1" applyBorder="1" applyAlignment="1">
      <alignment wrapText="1"/>
    </xf>
    <xf numFmtId="0" fontId="78" fillId="0" borderId="31" xfId="0" applyFont="1" applyBorder="1" applyAlignment="1">
      <alignment vertical="center" wrapText="1"/>
    </xf>
    <xf numFmtId="0" fontId="77" fillId="0" borderId="25" xfId="0" applyFont="1" applyBorder="1" applyAlignment="1">
      <alignment horizontal="center" vertical="center"/>
    </xf>
    <xf numFmtId="0" fontId="78" fillId="0" borderId="25" xfId="0" applyFont="1" applyBorder="1" applyAlignment="1">
      <alignment horizontal="center" vertical="center"/>
    </xf>
    <xf numFmtId="0" fontId="77" fillId="0" borderId="19" xfId="0" applyFont="1" applyBorder="1" applyAlignment="1">
      <alignment horizontal="center" vertical="center"/>
    </xf>
    <xf numFmtId="0" fontId="77" fillId="0" borderId="19" xfId="0" applyFont="1" applyBorder="1" applyAlignment="1">
      <alignment horizontal="center" vertical="center" wrapText="1"/>
    </xf>
    <xf numFmtId="0" fontId="78" fillId="0" borderId="31" xfId="0" applyFont="1" applyBorder="1" applyAlignment="1">
      <alignment horizontal="center" vertical="center" wrapText="1"/>
    </xf>
    <xf numFmtId="0" fontId="77" fillId="0" borderId="31" xfId="0" applyFont="1" applyBorder="1" applyAlignment="1">
      <alignment horizontal="center" wrapText="1"/>
    </xf>
    <xf numFmtId="43" fontId="77" fillId="0" borderId="25" xfId="33" applyFont="1" applyBorder="1" applyAlignment="1">
      <alignment/>
    </xf>
    <xf numFmtId="0" fontId="77" fillId="0" borderId="25" xfId="0" applyFont="1" applyBorder="1" applyAlignment="1">
      <alignment vertical="center"/>
    </xf>
    <xf numFmtId="0" fontId="77" fillId="0" borderId="25" xfId="0" applyFont="1" applyBorder="1" applyAlignment="1">
      <alignment horizontal="center" vertical="center" wrapText="1"/>
    </xf>
    <xf numFmtId="0" fontId="77" fillId="0" borderId="10" xfId="0" applyFont="1" applyBorder="1" applyAlignment="1">
      <alignment horizontal="center" vertical="center"/>
    </xf>
    <xf numFmtId="0" fontId="77" fillId="0" borderId="25" xfId="0" applyFont="1" applyBorder="1" applyAlignment="1">
      <alignment horizontal="center"/>
    </xf>
    <xf numFmtId="0" fontId="78" fillId="0" borderId="31" xfId="0" applyFont="1" applyBorder="1" applyAlignment="1">
      <alignment/>
    </xf>
    <xf numFmtId="0" fontId="78" fillId="0" borderId="25" xfId="0" applyFont="1" applyBorder="1" applyAlignment="1">
      <alignment/>
    </xf>
    <xf numFmtId="0" fontId="77" fillId="0" borderId="10" xfId="0" applyFont="1" applyBorder="1" applyAlignment="1">
      <alignment/>
    </xf>
    <xf numFmtId="0" fontId="77" fillId="0" borderId="37" xfId="0" applyFont="1" applyBorder="1" applyAlignment="1">
      <alignment/>
    </xf>
    <xf numFmtId="0" fontId="77" fillId="0" borderId="37" xfId="0" applyFont="1" applyBorder="1" applyAlignment="1">
      <alignment horizontal="center" vertical="center" wrapText="1"/>
    </xf>
    <xf numFmtId="0" fontId="77" fillId="0" borderId="10" xfId="0" applyFont="1" applyBorder="1" applyAlignment="1">
      <alignment vertical="center" wrapText="1"/>
    </xf>
    <xf numFmtId="0" fontId="77" fillId="0" borderId="25" xfId="0" applyFont="1" applyBorder="1" applyAlignment="1">
      <alignment horizontal="center" vertical="center"/>
    </xf>
    <xf numFmtId="0" fontId="77" fillId="0" borderId="10" xfId="0" applyFont="1" applyBorder="1" applyAlignment="1">
      <alignment horizontal="center" vertical="center"/>
    </xf>
    <xf numFmtId="0" fontId="78" fillId="0" borderId="10" xfId="0" applyFont="1" applyBorder="1" applyAlignment="1">
      <alignment horizontal="center" vertical="center"/>
    </xf>
    <xf numFmtId="0" fontId="77" fillId="0" borderId="19" xfId="0" applyFont="1" applyBorder="1" applyAlignment="1">
      <alignment wrapText="1"/>
    </xf>
    <xf numFmtId="0" fontId="77" fillId="0" borderId="19" xfId="0" applyFont="1" applyBorder="1" applyAlignment="1">
      <alignment/>
    </xf>
    <xf numFmtId="0" fontId="78" fillId="0" borderId="0" xfId="0" applyFont="1" applyBorder="1" applyAlignment="1">
      <alignment vertical="center" wrapText="1"/>
    </xf>
    <xf numFmtId="0" fontId="78" fillId="0" borderId="0" xfId="0" applyFont="1" applyBorder="1" applyAlignment="1">
      <alignment horizontal="center"/>
    </xf>
    <xf numFmtId="0" fontId="77" fillId="0" borderId="0" xfId="0" applyFont="1" applyBorder="1" applyAlignment="1">
      <alignment/>
    </xf>
    <xf numFmtId="0" fontId="78" fillId="0" borderId="19" xfId="0" applyFont="1" applyBorder="1" applyAlignment="1">
      <alignment horizontal="center" vertical="center" wrapText="1"/>
    </xf>
    <xf numFmtId="0" fontId="78" fillId="0" borderId="25" xfId="0" applyFont="1" applyBorder="1" applyAlignment="1">
      <alignment vertical="center" wrapText="1"/>
    </xf>
    <xf numFmtId="0" fontId="78" fillId="0" borderId="26" xfId="0" applyFont="1" applyBorder="1" applyAlignment="1">
      <alignment horizontal="center" vertical="center" wrapText="1"/>
    </xf>
    <xf numFmtId="0" fontId="78" fillId="0" borderId="19" xfId="0" applyFont="1" applyBorder="1" applyAlignment="1">
      <alignment horizontal="center" wrapText="1"/>
    </xf>
    <xf numFmtId="0" fontId="78" fillId="0" borderId="18" xfId="0" applyFont="1" applyBorder="1" applyAlignment="1">
      <alignment vertical="center" wrapText="1"/>
    </xf>
    <xf numFmtId="0" fontId="78" fillId="0" borderId="0" xfId="0" applyFont="1" applyBorder="1" applyAlignment="1">
      <alignment horizontal="center" vertical="center" wrapText="1"/>
    </xf>
    <xf numFmtId="0" fontId="77" fillId="0" borderId="22" xfId="0" applyFont="1" applyBorder="1" applyAlignment="1">
      <alignment/>
    </xf>
    <xf numFmtId="0" fontId="77" fillId="0" borderId="19" xfId="0" applyFont="1" applyBorder="1" applyAlignment="1">
      <alignment vertical="center" wrapText="1"/>
    </xf>
    <xf numFmtId="0" fontId="77" fillId="0" borderId="26" xfId="0" applyFont="1" applyBorder="1" applyAlignment="1">
      <alignment horizontal="center" wrapText="1"/>
    </xf>
    <xf numFmtId="0" fontId="77" fillId="0" borderId="19" xfId="0" applyFont="1" applyBorder="1" applyAlignment="1">
      <alignment vertical="center"/>
    </xf>
    <xf numFmtId="0" fontId="77" fillId="0" borderId="10" xfId="0" applyFont="1" applyBorder="1" applyAlignment="1">
      <alignment vertical="center"/>
    </xf>
    <xf numFmtId="0" fontId="78" fillId="0" borderId="10" xfId="0" applyFont="1" applyBorder="1" applyAlignment="1">
      <alignment horizontal="center"/>
    </xf>
    <xf numFmtId="0" fontId="77" fillId="0" borderId="18" xfId="0" applyFont="1" applyBorder="1" applyAlignment="1">
      <alignment/>
    </xf>
    <xf numFmtId="0" fontId="78" fillId="0" borderId="31" xfId="0" applyFont="1" applyBorder="1" applyAlignment="1">
      <alignment vertical="center"/>
    </xf>
    <xf numFmtId="0" fontId="78" fillId="0" borderId="20" xfId="0" applyFont="1" applyBorder="1" applyAlignment="1">
      <alignment/>
    </xf>
    <xf numFmtId="0" fontId="78" fillId="0" borderId="22" xfId="0" applyFont="1" applyBorder="1" applyAlignment="1">
      <alignment/>
    </xf>
    <xf numFmtId="0" fontId="78" fillId="0" borderId="20" xfId="0" applyFont="1" applyBorder="1" applyAlignment="1">
      <alignment horizontal="center"/>
    </xf>
    <xf numFmtId="0" fontId="78" fillId="0" borderId="25" xfId="0" applyFont="1" applyBorder="1" applyAlignment="1">
      <alignment/>
    </xf>
    <xf numFmtId="0" fontId="78" fillId="0" borderId="0" xfId="0" applyFont="1" applyBorder="1" applyAlignment="1">
      <alignment/>
    </xf>
    <xf numFmtId="0" fontId="78" fillId="0" borderId="31" xfId="0" applyFont="1" applyBorder="1" applyAlignment="1">
      <alignment horizontal="center"/>
    </xf>
    <xf numFmtId="0" fontId="78" fillId="0" borderId="36" xfId="0" applyFont="1" applyBorder="1" applyAlignment="1">
      <alignment horizontal="center"/>
    </xf>
    <xf numFmtId="0" fontId="77" fillId="0" borderId="25" xfId="0" applyFont="1" applyBorder="1" applyAlignment="1">
      <alignment/>
    </xf>
    <xf numFmtId="0" fontId="77" fillId="0" borderId="37" xfId="0" applyFont="1" applyBorder="1" applyAlignment="1">
      <alignment wrapText="1"/>
    </xf>
    <xf numFmtId="0" fontId="78" fillId="0" borderId="10" xfId="0" applyFont="1" applyBorder="1" applyAlignment="1">
      <alignment/>
    </xf>
    <xf numFmtId="0" fontId="77" fillId="0" borderId="36" xfId="0" applyFont="1" applyBorder="1" applyAlignment="1">
      <alignment/>
    </xf>
    <xf numFmtId="0" fontId="78" fillId="0" borderId="22" xfId="0" applyFont="1" applyBorder="1" applyAlignment="1">
      <alignment horizontal="center"/>
    </xf>
    <xf numFmtId="0" fontId="78" fillId="0" borderId="39" xfId="0" applyFont="1" applyBorder="1" applyAlignment="1">
      <alignment horizontal="center"/>
    </xf>
    <xf numFmtId="187" fontId="77" fillId="0" borderId="25" xfId="33" applyNumberFormat="1" applyFont="1" applyBorder="1" applyAlignment="1">
      <alignment/>
    </xf>
    <xf numFmtId="187" fontId="78" fillId="0" borderId="25" xfId="33" applyNumberFormat="1" applyFont="1" applyBorder="1" applyAlignment="1">
      <alignment horizontal="center"/>
    </xf>
    <xf numFmtId="43" fontId="77" fillId="0" borderId="19" xfId="33" applyFont="1" applyBorder="1" applyAlignment="1">
      <alignment/>
    </xf>
    <xf numFmtId="43" fontId="77" fillId="0" borderId="22" xfId="33" applyFont="1" applyBorder="1" applyAlignment="1">
      <alignment/>
    </xf>
    <xf numFmtId="187" fontId="77" fillId="0" borderId="19" xfId="33" applyNumberFormat="1" applyFont="1" applyBorder="1" applyAlignment="1">
      <alignment/>
    </xf>
    <xf numFmtId="187" fontId="77" fillId="0" borderId="22" xfId="33" applyNumberFormat="1" applyFont="1" applyBorder="1" applyAlignment="1">
      <alignment/>
    </xf>
    <xf numFmtId="187" fontId="77" fillId="0" borderId="25" xfId="0" applyNumberFormat="1" applyFont="1" applyBorder="1" applyAlignment="1">
      <alignment/>
    </xf>
    <xf numFmtId="187" fontId="78" fillId="0" borderId="25" xfId="0" applyNumberFormat="1" applyFont="1" applyBorder="1" applyAlignment="1">
      <alignment/>
    </xf>
    <xf numFmtId="0" fontId="78" fillId="0" borderId="22" xfId="0" applyFont="1" applyBorder="1" applyAlignment="1">
      <alignment/>
    </xf>
    <xf numFmtId="43" fontId="78" fillId="0" borderId="22" xfId="33" applyFont="1" applyBorder="1" applyAlignment="1">
      <alignment/>
    </xf>
    <xf numFmtId="187" fontId="78" fillId="0" borderId="22" xfId="33" applyNumberFormat="1" applyFont="1" applyBorder="1" applyAlignment="1">
      <alignment/>
    </xf>
    <xf numFmtId="187" fontId="77" fillId="0" borderId="10" xfId="33" applyNumberFormat="1" applyFont="1" applyBorder="1" applyAlignment="1">
      <alignment/>
    </xf>
    <xf numFmtId="187" fontId="78" fillId="0" borderId="10" xfId="33" applyNumberFormat="1" applyFont="1" applyBorder="1" applyAlignment="1">
      <alignment/>
    </xf>
    <xf numFmtId="0" fontId="77" fillId="0" borderId="19" xfId="0" applyFont="1" applyBorder="1" applyAlignment="1">
      <alignment horizontal="center"/>
    </xf>
    <xf numFmtId="187" fontId="78" fillId="0" borderId="25" xfId="33" applyNumberFormat="1" applyFont="1" applyBorder="1" applyAlignment="1">
      <alignment/>
    </xf>
    <xf numFmtId="0" fontId="78" fillId="0" borderId="0" xfId="0" applyFont="1" applyAlignment="1">
      <alignment/>
    </xf>
    <xf numFmtId="187" fontId="78" fillId="0" borderId="25" xfId="33" applyNumberFormat="1" applyFont="1" applyBorder="1" applyAlignment="1">
      <alignment/>
    </xf>
    <xf numFmtId="187" fontId="78" fillId="0" borderId="19" xfId="33" applyNumberFormat="1" applyFont="1" applyBorder="1" applyAlignment="1">
      <alignment/>
    </xf>
    <xf numFmtId="0" fontId="78" fillId="0" borderId="0" xfId="0" applyFont="1" applyBorder="1" applyAlignment="1">
      <alignment/>
    </xf>
    <xf numFmtId="0" fontId="78" fillId="0" borderId="19" xfId="0" applyFont="1" applyBorder="1" applyAlignment="1">
      <alignment/>
    </xf>
    <xf numFmtId="43" fontId="78" fillId="0" borderId="25" xfId="33" applyFont="1" applyBorder="1" applyAlignment="1">
      <alignment/>
    </xf>
    <xf numFmtId="187" fontId="77" fillId="0" borderId="25" xfId="33" applyNumberFormat="1" applyFont="1" applyBorder="1" applyAlignment="1">
      <alignment horizontal="center"/>
    </xf>
    <xf numFmtId="187" fontId="78" fillId="0" borderId="22" xfId="0" applyNumberFormat="1" applyFont="1" applyBorder="1" applyAlignment="1">
      <alignment/>
    </xf>
    <xf numFmtId="0" fontId="79" fillId="0" borderId="25" xfId="0" applyFont="1" applyBorder="1" applyAlignment="1">
      <alignment horizontal="center" vertical="center" wrapText="1"/>
    </xf>
    <xf numFmtId="187" fontId="77" fillId="0" borderId="31" xfId="33" applyNumberFormat="1" applyFont="1" applyBorder="1" applyAlignment="1">
      <alignment horizontal="center" vertical="center" wrapText="1"/>
    </xf>
    <xf numFmtId="43" fontId="78" fillId="0" borderId="22" xfId="33" applyFont="1" applyBorder="1" applyAlignment="1">
      <alignment/>
    </xf>
    <xf numFmtId="187" fontId="78" fillId="0" borderId="22" xfId="33" applyNumberFormat="1" applyFont="1" applyBorder="1" applyAlignment="1">
      <alignment/>
    </xf>
    <xf numFmtId="0" fontId="77" fillId="0" borderId="26" xfId="0" applyFont="1" applyBorder="1" applyAlignment="1">
      <alignment wrapText="1"/>
    </xf>
    <xf numFmtId="187" fontId="77" fillId="0" borderId="25" xfId="33" applyNumberFormat="1" applyFont="1" applyBorder="1" applyAlignment="1">
      <alignment horizontal="center" vertical="center"/>
    </xf>
    <xf numFmtId="187" fontId="77" fillId="0" borderId="25" xfId="33" applyNumberFormat="1" applyFont="1" applyBorder="1" applyAlignment="1">
      <alignment horizontal="center" vertical="center" wrapText="1"/>
    </xf>
    <xf numFmtId="187" fontId="77" fillId="0" borderId="10" xfId="33" applyNumberFormat="1" applyFont="1" applyBorder="1" applyAlignment="1">
      <alignment horizontal="center" vertical="center" wrapText="1"/>
    </xf>
    <xf numFmtId="43" fontId="77" fillId="0" borderId="10" xfId="33" applyFont="1" applyBorder="1" applyAlignment="1">
      <alignment horizontal="center" vertical="center"/>
    </xf>
    <xf numFmtId="187" fontId="77" fillId="0" borderId="10" xfId="33" applyNumberFormat="1" applyFont="1" applyBorder="1" applyAlignment="1">
      <alignment horizontal="center" vertical="center"/>
    </xf>
    <xf numFmtId="43" fontId="78" fillId="0" borderId="10" xfId="33" applyFont="1" applyBorder="1" applyAlignment="1">
      <alignment horizontal="center" vertical="center"/>
    </xf>
    <xf numFmtId="187" fontId="78" fillId="0" borderId="10" xfId="33" applyNumberFormat="1" applyFont="1" applyBorder="1" applyAlignment="1">
      <alignment horizontal="center" vertical="center"/>
    </xf>
    <xf numFmtId="43" fontId="77" fillId="0" borderId="14" xfId="33" applyFont="1" applyBorder="1" applyAlignment="1">
      <alignment horizontal="center" vertical="center"/>
    </xf>
    <xf numFmtId="187" fontId="77" fillId="0" borderId="14" xfId="33" applyNumberFormat="1" applyFont="1" applyBorder="1" applyAlignment="1">
      <alignment horizontal="center" vertical="center"/>
    </xf>
    <xf numFmtId="187" fontId="78" fillId="0" borderId="10" xfId="0" applyNumberFormat="1" applyFont="1" applyBorder="1" applyAlignment="1">
      <alignment horizontal="center" vertical="center"/>
    </xf>
    <xf numFmtId="43" fontId="78" fillId="0" borderId="22" xfId="0" applyNumberFormat="1" applyFont="1" applyBorder="1" applyAlignment="1">
      <alignment/>
    </xf>
    <xf numFmtId="43" fontId="78" fillId="0" borderId="22" xfId="33" applyFont="1" applyBorder="1" applyAlignment="1">
      <alignment horizontal="center"/>
    </xf>
    <xf numFmtId="0" fontId="77" fillId="0" borderId="28" xfId="0" applyFont="1" applyBorder="1" applyAlignment="1">
      <alignment wrapText="1"/>
    </xf>
    <xf numFmtId="43" fontId="77" fillId="0" borderId="40" xfId="0" applyNumberFormat="1" applyFont="1" applyBorder="1" applyAlignment="1">
      <alignment/>
    </xf>
    <xf numFmtId="43" fontId="80" fillId="0" borderId="22" xfId="33" applyFont="1" applyBorder="1" applyAlignment="1">
      <alignment/>
    </xf>
    <xf numFmtId="43" fontId="80" fillId="0" borderId="25" xfId="33" applyFont="1" applyBorder="1" applyAlignment="1">
      <alignment/>
    </xf>
    <xf numFmtId="0" fontId="80" fillId="0" borderId="25" xfId="0" applyFont="1" applyBorder="1" applyAlignment="1">
      <alignment/>
    </xf>
    <xf numFmtId="187" fontId="78" fillId="0" borderId="41" xfId="33" applyNumberFormat="1" applyFont="1" applyBorder="1" applyAlignment="1">
      <alignment/>
    </xf>
    <xf numFmtId="0" fontId="79" fillId="0" borderId="25" xfId="0" applyFont="1" applyBorder="1" applyAlignment="1">
      <alignment horizontal="center" vertical="center" wrapText="1"/>
    </xf>
    <xf numFmtId="0" fontId="80" fillId="0" borderId="0" xfId="0" applyFont="1" applyAlignment="1">
      <alignment/>
    </xf>
    <xf numFmtId="0" fontId="79" fillId="0" borderId="31" xfId="0" applyFont="1" applyBorder="1" applyAlignment="1">
      <alignment horizontal="center" vertical="center" wrapText="1"/>
    </xf>
    <xf numFmtId="0" fontId="79" fillId="0" borderId="19" xfId="0" applyFont="1" applyBorder="1" applyAlignment="1">
      <alignment horizontal="center" vertical="center" wrapText="1"/>
    </xf>
    <xf numFmtId="0" fontId="77" fillId="0" borderId="31" xfId="0" applyFont="1" applyBorder="1" applyAlignment="1">
      <alignment horizontal="center" vertical="center" wrapText="1"/>
    </xf>
    <xf numFmtId="0" fontId="80" fillId="0" borderId="22" xfId="0" applyFont="1" applyBorder="1" applyAlignment="1">
      <alignment/>
    </xf>
    <xf numFmtId="0" fontId="81" fillId="0" borderId="22" xfId="0" applyFont="1" applyBorder="1" applyAlignment="1">
      <alignment/>
    </xf>
    <xf numFmtId="0" fontId="81" fillId="0" borderId="0" xfId="0" applyFont="1" applyAlignment="1">
      <alignment/>
    </xf>
    <xf numFmtId="0" fontId="77" fillId="0" borderId="26" xfId="0" applyFont="1" applyBorder="1" applyAlignment="1">
      <alignment vertical="center" wrapText="1"/>
    </xf>
    <xf numFmtId="0" fontId="77" fillId="0" borderId="31" xfId="0" applyFont="1" applyBorder="1" applyAlignment="1">
      <alignment horizontal="center"/>
    </xf>
    <xf numFmtId="0" fontId="82" fillId="0" borderId="20" xfId="0" applyFont="1" applyBorder="1" applyAlignment="1">
      <alignment horizontal="center" vertical="center" wrapText="1"/>
    </xf>
    <xf numFmtId="0" fontId="83" fillId="0" borderId="0" xfId="0" applyFont="1" applyAlignment="1">
      <alignment/>
    </xf>
    <xf numFmtId="0" fontId="82" fillId="0" borderId="36" xfId="0" applyFont="1" applyBorder="1" applyAlignment="1">
      <alignment horizontal="center" vertical="center" wrapText="1"/>
    </xf>
    <xf numFmtId="0" fontId="82" fillId="0" borderId="22" xfId="0" applyFont="1" applyBorder="1" applyAlignment="1">
      <alignment horizontal="center" vertical="center" wrapText="1"/>
    </xf>
    <xf numFmtId="0" fontId="80" fillId="0" borderId="19" xfId="0" applyFont="1" applyBorder="1" applyAlignment="1">
      <alignment/>
    </xf>
    <xf numFmtId="0" fontId="83" fillId="0" borderId="42" xfId="0" applyFont="1" applyBorder="1" applyAlignment="1">
      <alignment/>
    </xf>
    <xf numFmtId="0" fontId="77" fillId="0" borderId="26" xfId="0" applyFont="1" applyBorder="1" applyAlignment="1">
      <alignment horizontal="center" vertical="center" wrapText="1"/>
    </xf>
    <xf numFmtId="0" fontId="77" fillId="0" borderId="10" xfId="0" applyFont="1" applyBorder="1" applyAlignment="1">
      <alignment horizontal="center" vertical="center" wrapText="1"/>
    </xf>
    <xf numFmtId="0" fontId="77" fillId="0" borderId="26" xfId="0" applyFont="1" applyBorder="1" applyAlignment="1">
      <alignment horizontal="left"/>
    </xf>
    <xf numFmtId="0" fontId="77" fillId="0" borderId="31" xfId="0" applyFont="1" applyBorder="1" applyAlignment="1">
      <alignment horizontal="left" wrapText="1"/>
    </xf>
    <xf numFmtId="0" fontId="77" fillId="0" borderId="36" xfId="0" applyFont="1" applyBorder="1" applyAlignment="1">
      <alignment horizontal="left" vertical="center" wrapText="1"/>
    </xf>
    <xf numFmtId="0" fontId="77" fillId="0" borderId="36" xfId="0" applyFont="1" applyBorder="1" applyAlignment="1">
      <alignment horizontal="left"/>
    </xf>
    <xf numFmtId="0" fontId="77" fillId="0" borderId="24" xfId="0" applyFont="1" applyBorder="1" applyAlignment="1">
      <alignment/>
    </xf>
    <xf numFmtId="0" fontId="77" fillId="0" borderId="36" xfId="0" applyFont="1" applyBorder="1" applyAlignment="1">
      <alignment horizontal="left" wrapText="1"/>
    </xf>
    <xf numFmtId="0" fontId="77" fillId="0" borderId="37" xfId="0" applyFont="1" applyBorder="1" applyAlignment="1">
      <alignment vertical="center" wrapText="1"/>
    </xf>
    <xf numFmtId="0" fontId="77" fillId="0" borderId="37" xfId="0" applyFont="1" applyBorder="1" applyAlignment="1">
      <alignment/>
    </xf>
    <xf numFmtId="0" fontId="82" fillId="0" borderId="34" xfId="0" applyFont="1" applyBorder="1" applyAlignment="1">
      <alignment horizontal="center" vertical="center" wrapText="1"/>
    </xf>
    <xf numFmtId="0" fontId="77" fillId="0" borderId="18" xfId="0" applyFont="1" applyBorder="1" applyAlignment="1">
      <alignment wrapText="1"/>
    </xf>
    <xf numFmtId="0" fontId="77" fillId="0" borderId="33" xfId="0" applyFont="1" applyBorder="1" applyAlignment="1">
      <alignment wrapText="1"/>
    </xf>
    <xf numFmtId="0" fontId="82" fillId="0" borderId="22" xfId="0" applyFont="1" applyBorder="1" applyAlignment="1">
      <alignment vertical="center" wrapText="1"/>
    </xf>
    <xf numFmtId="0" fontId="75" fillId="0" borderId="0" xfId="0" applyFont="1" applyBorder="1" applyAlignment="1">
      <alignment horizontal="center"/>
    </xf>
    <xf numFmtId="0" fontId="80" fillId="0" borderId="0" xfId="0" applyFont="1" applyBorder="1" applyAlignment="1">
      <alignment/>
    </xf>
    <xf numFmtId="187" fontId="80" fillId="0" borderId="25" xfId="33" applyNumberFormat="1" applyFont="1" applyBorder="1" applyAlignment="1">
      <alignment/>
    </xf>
    <xf numFmtId="0" fontId="84" fillId="0" borderId="10" xfId="0" applyFont="1" applyBorder="1" applyAlignment="1">
      <alignment/>
    </xf>
    <xf numFmtId="187" fontId="84" fillId="0" borderId="10" xfId="0" applyNumberFormat="1" applyFont="1" applyBorder="1" applyAlignment="1">
      <alignment/>
    </xf>
    <xf numFmtId="0" fontId="84" fillId="0" borderId="0" xfId="0" applyFont="1" applyAlignment="1">
      <alignment/>
    </xf>
    <xf numFmtId="43" fontId="81" fillId="0" borderId="22" xfId="33" applyFont="1" applyBorder="1" applyAlignment="1">
      <alignment/>
    </xf>
    <xf numFmtId="43" fontId="83" fillId="0" borderId="40" xfId="33" applyFont="1" applyBorder="1" applyAlignment="1">
      <alignment/>
    </xf>
    <xf numFmtId="187" fontId="81" fillId="0" borderId="22" xfId="33" applyNumberFormat="1" applyFont="1" applyBorder="1" applyAlignment="1">
      <alignment/>
    </xf>
    <xf numFmtId="187" fontId="83" fillId="0" borderId="40" xfId="33" applyNumberFormat="1" applyFont="1" applyBorder="1" applyAlignment="1">
      <alignment/>
    </xf>
    <xf numFmtId="187" fontId="80" fillId="0" borderId="22" xfId="33" applyNumberFormat="1" applyFont="1" applyBorder="1" applyAlignment="1">
      <alignment/>
    </xf>
    <xf numFmtId="187" fontId="83" fillId="0" borderId="42" xfId="33" applyNumberFormat="1" applyFont="1" applyBorder="1" applyAlignment="1">
      <alignment/>
    </xf>
    <xf numFmtId="43" fontId="80" fillId="0" borderId="19" xfId="33" applyFont="1" applyBorder="1" applyAlignment="1">
      <alignment/>
    </xf>
    <xf numFmtId="187" fontId="77" fillId="0" borderId="19" xfId="33" applyNumberFormat="1" applyFont="1" applyBorder="1" applyAlignment="1">
      <alignment horizontal="center"/>
    </xf>
    <xf numFmtId="187" fontId="80" fillId="0" borderId="19" xfId="33" applyNumberFormat="1" applyFont="1" applyBorder="1" applyAlignment="1">
      <alignment/>
    </xf>
    <xf numFmtId="43" fontId="83" fillId="0" borderId="42" xfId="33" applyFont="1" applyBorder="1" applyAlignment="1">
      <alignment/>
    </xf>
    <xf numFmtId="187" fontId="82" fillId="0" borderId="22" xfId="33" applyNumberFormat="1" applyFont="1" applyBorder="1" applyAlignment="1">
      <alignment/>
    </xf>
    <xf numFmtId="187" fontId="82" fillId="0" borderId="22" xfId="33" applyNumberFormat="1" applyFont="1" applyBorder="1" applyAlignment="1">
      <alignment/>
    </xf>
    <xf numFmtId="187" fontId="84" fillId="0" borderId="22" xfId="33" applyNumberFormat="1" applyFont="1" applyBorder="1" applyAlignment="1">
      <alignment/>
    </xf>
    <xf numFmtId="187" fontId="83" fillId="0" borderId="40" xfId="0" applyNumberFormat="1" applyFont="1" applyBorder="1" applyAlignment="1">
      <alignment/>
    </xf>
    <xf numFmtId="187" fontId="80" fillId="0" borderId="25" xfId="0" applyNumberFormat="1" applyFont="1" applyBorder="1" applyAlignment="1">
      <alignment/>
    </xf>
    <xf numFmtId="187" fontId="85" fillId="0" borderId="22" xfId="33" applyNumberFormat="1" applyFont="1" applyBorder="1" applyAlignment="1">
      <alignment horizontal="center" vertical="center"/>
    </xf>
    <xf numFmtId="187" fontId="85" fillId="0" borderId="22" xfId="33" applyNumberFormat="1" applyFont="1" applyBorder="1" applyAlignment="1">
      <alignment/>
    </xf>
    <xf numFmtId="187" fontId="81" fillId="0" borderId="22" xfId="0" applyNumberFormat="1" applyFont="1" applyBorder="1" applyAlignment="1">
      <alignment/>
    </xf>
    <xf numFmtId="43" fontId="80" fillId="0" borderId="25" xfId="33" applyNumberFormat="1" applyFont="1" applyBorder="1" applyAlignment="1">
      <alignment/>
    </xf>
    <xf numFmtId="43" fontId="81" fillId="0" borderId="22" xfId="33" applyNumberFormat="1" applyFont="1" applyBorder="1" applyAlignment="1">
      <alignment/>
    </xf>
    <xf numFmtId="187" fontId="83" fillId="0" borderId="42" xfId="0" applyNumberFormat="1" applyFont="1" applyBorder="1" applyAlignment="1">
      <alignment/>
    </xf>
    <xf numFmtId="43" fontId="83" fillId="0" borderId="42" xfId="0" applyNumberFormat="1" applyFont="1" applyBorder="1" applyAlignment="1">
      <alignment/>
    </xf>
    <xf numFmtId="187" fontId="85" fillId="0" borderId="22" xfId="33" applyNumberFormat="1" applyFont="1" applyBorder="1" applyAlignment="1">
      <alignment/>
    </xf>
    <xf numFmtId="187" fontId="86" fillId="0" borderId="42" xfId="33" applyNumberFormat="1" applyFont="1" applyBorder="1" applyAlignment="1">
      <alignment/>
    </xf>
    <xf numFmtId="43" fontId="87" fillId="0" borderId="19" xfId="33" applyFont="1" applyBorder="1" applyAlignment="1">
      <alignment/>
    </xf>
    <xf numFmtId="43" fontId="80" fillId="0" borderId="22" xfId="0" applyNumberFormat="1" applyFont="1" applyBorder="1" applyAlignment="1">
      <alignment/>
    </xf>
    <xf numFmtId="43" fontId="87" fillId="0" borderId="43" xfId="33" applyFont="1" applyBorder="1" applyAlignment="1">
      <alignment/>
    </xf>
    <xf numFmtId="187" fontId="86" fillId="0" borderId="40" xfId="33" applyNumberFormat="1" applyFont="1" applyBorder="1" applyAlignment="1">
      <alignment/>
    </xf>
    <xf numFmtId="0" fontId="77" fillId="0" borderId="10" xfId="0" applyFont="1" applyBorder="1" applyAlignment="1">
      <alignment horizontal="center" vertical="center"/>
    </xf>
    <xf numFmtId="187" fontId="71" fillId="0" borderId="25" xfId="33" applyNumberFormat="1" applyFont="1" applyBorder="1" applyAlignment="1">
      <alignment/>
    </xf>
    <xf numFmtId="0" fontId="71" fillId="0" borderId="25" xfId="0" applyFont="1" applyBorder="1" applyAlignment="1">
      <alignment/>
    </xf>
    <xf numFmtId="187" fontId="71" fillId="0" borderId="25" xfId="0" applyNumberFormat="1" applyFont="1" applyBorder="1" applyAlignment="1">
      <alignment/>
    </xf>
    <xf numFmtId="0" fontId="71" fillId="0" borderId="25" xfId="0" applyFont="1" applyBorder="1" applyAlignment="1">
      <alignment horizontal="center" vertical="center"/>
    </xf>
    <xf numFmtId="3" fontId="71" fillId="0" borderId="19" xfId="0" applyNumberFormat="1" applyFont="1" applyBorder="1" applyAlignment="1">
      <alignment/>
    </xf>
    <xf numFmtId="0" fontId="71" fillId="0" borderId="19" xfId="0" applyFont="1" applyBorder="1" applyAlignment="1">
      <alignment/>
    </xf>
    <xf numFmtId="187" fontId="71" fillId="0" borderId="19" xfId="33" applyNumberFormat="1" applyFont="1" applyBorder="1" applyAlignment="1">
      <alignment/>
    </xf>
    <xf numFmtId="187" fontId="88" fillId="0" borderId="22" xfId="0" applyNumberFormat="1" applyFont="1" applyBorder="1" applyAlignment="1">
      <alignment/>
    </xf>
    <xf numFmtId="0" fontId="88" fillId="0" borderId="0" xfId="0" applyFont="1" applyAlignment="1">
      <alignment/>
    </xf>
    <xf numFmtId="187" fontId="88" fillId="0" borderId="10" xfId="0" applyNumberFormat="1" applyFont="1" applyBorder="1" applyAlignment="1">
      <alignment/>
    </xf>
    <xf numFmtId="187" fontId="71" fillId="0" borderId="10" xfId="0" applyNumberFormat="1" applyFont="1" applyBorder="1" applyAlignment="1">
      <alignment/>
    </xf>
    <xf numFmtId="187" fontId="89" fillId="0" borderId="25" xfId="0" applyNumberFormat="1" applyFont="1" applyBorder="1" applyAlignment="1">
      <alignment/>
    </xf>
    <xf numFmtId="0" fontId="89" fillId="0" borderId="0" xfId="0" applyFont="1" applyAlignment="1">
      <alignment/>
    </xf>
    <xf numFmtId="187" fontId="86" fillId="0" borderId="25" xfId="0" applyNumberFormat="1" applyFont="1" applyBorder="1" applyAlignment="1">
      <alignment/>
    </xf>
    <xf numFmtId="187" fontId="89" fillId="0" borderId="44" xfId="0" applyNumberFormat="1" applyFont="1" applyBorder="1" applyAlignment="1">
      <alignment/>
    </xf>
    <xf numFmtId="187" fontId="86" fillId="0" borderId="44" xfId="0" applyNumberFormat="1" applyFont="1" applyBorder="1" applyAlignment="1">
      <alignment/>
    </xf>
    <xf numFmtId="0" fontId="71" fillId="0" borderId="19" xfId="0" applyFont="1" applyBorder="1" applyAlignment="1">
      <alignment vertical="center" wrapText="1"/>
    </xf>
    <xf numFmtId="187" fontId="14" fillId="0" borderId="0" xfId="33" applyNumberFormat="1" applyFont="1" applyAlignment="1">
      <alignment horizontal="right" vertical="center"/>
    </xf>
    <xf numFmtId="187" fontId="14" fillId="0" borderId="24" xfId="33" applyNumberFormat="1" applyFont="1" applyBorder="1" applyAlignment="1">
      <alignment vertical="center"/>
    </xf>
    <xf numFmtId="49" fontId="77" fillId="0" borderId="25" xfId="33" applyNumberFormat="1" applyFont="1" applyBorder="1" applyAlignment="1">
      <alignment/>
    </xf>
    <xf numFmtId="43" fontId="77" fillId="0" borderId="25" xfId="33" applyFont="1" applyBorder="1" applyAlignment="1">
      <alignment horizontal="right"/>
    </xf>
    <xf numFmtId="49" fontId="77" fillId="0" borderId="10" xfId="33" applyNumberFormat="1" applyFont="1" applyBorder="1" applyAlignment="1">
      <alignment horizontal="center" vertical="center"/>
    </xf>
    <xf numFmtId="43" fontId="78" fillId="0" borderId="25" xfId="33" applyFont="1" applyBorder="1" applyAlignment="1">
      <alignment horizontal="right"/>
    </xf>
    <xf numFmtId="43" fontId="79" fillId="0" borderId="22" xfId="33" applyFont="1" applyBorder="1" applyAlignment="1">
      <alignment/>
    </xf>
    <xf numFmtId="0" fontId="71" fillId="0" borderId="25" xfId="0" applyFont="1" applyBorder="1" applyAlignment="1">
      <alignment horizontal="center" vertical="center" wrapText="1"/>
    </xf>
    <xf numFmtId="43" fontId="80" fillId="0" borderId="25" xfId="0" applyNumberFormat="1" applyFont="1" applyBorder="1" applyAlignment="1">
      <alignment/>
    </xf>
    <xf numFmtId="43" fontId="87" fillId="0" borderId="25" xfId="0" applyNumberFormat="1" applyFont="1" applyBorder="1" applyAlignment="1">
      <alignment/>
    </xf>
    <xf numFmtId="3" fontId="14" fillId="0" borderId="0" xfId="39" applyNumberFormat="1" applyFont="1" applyAlignment="1">
      <alignment horizontal="right" vertical="center"/>
      <protection/>
    </xf>
    <xf numFmtId="43" fontId="77" fillId="0" borderId="25" xfId="0" applyNumberFormat="1" applyFont="1" applyBorder="1" applyAlignment="1">
      <alignment/>
    </xf>
    <xf numFmtId="187" fontId="81" fillId="0" borderId="22" xfId="33" applyNumberFormat="1" applyFont="1" applyBorder="1" applyAlignment="1">
      <alignment horizontal="center" vertical="center"/>
    </xf>
    <xf numFmtId="0" fontId="14" fillId="0" borderId="0" xfId="39" applyFont="1" applyAlignment="1">
      <alignment horizontal="left" vertical="center"/>
      <protection/>
    </xf>
    <xf numFmtId="0" fontId="14" fillId="0" borderId="0" xfId="39" applyFont="1" applyAlignment="1">
      <alignment horizontal="left" vertical="top"/>
      <protection/>
    </xf>
    <xf numFmtId="49" fontId="14" fillId="0" borderId="14" xfId="39" applyNumberFormat="1" applyFont="1" applyBorder="1" applyAlignment="1">
      <alignment vertical="center"/>
      <protection/>
    </xf>
    <xf numFmtId="41" fontId="14" fillId="0" borderId="14" xfId="39" applyNumberFormat="1" applyFont="1" applyBorder="1" applyAlignment="1">
      <alignment horizontal="right" vertical="center"/>
      <protection/>
    </xf>
    <xf numFmtId="43" fontId="77" fillId="0" borderId="25" xfId="33" applyNumberFormat="1" applyFont="1" applyBorder="1" applyAlignment="1">
      <alignment/>
    </xf>
    <xf numFmtId="41" fontId="77" fillId="0" borderId="19" xfId="0" applyNumberFormat="1" applyFont="1" applyBorder="1" applyAlignment="1">
      <alignment/>
    </xf>
    <xf numFmtId="41" fontId="77" fillId="0" borderId="25" xfId="0" applyNumberFormat="1" applyFont="1" applyBorder="1" applyAlignment="1">
      <alignment/>
    </xf>
    <xf numFmtId="0" fontId="90" fillId="0" borderId="0" xfId="0" applyFont="1" applyAlignment="1">
      <alignment/>
    </xf>
    <xf numFmtId="0" fontId="90" fillId="0" borderId="45" xfId="0" applyFont="1" applyBorder="1" applyAlignment="1">
      <alignment/>
    </xf>
    <xf numFmtId="0" fontId="90" fillId="0" borderId="0" xfId="0" applyFont="1" applyBorder="1" applyAlignment="1">
      <alignment/>
    </xf>
    <xf numFmtId="0" fontId="90" fillId="0" borderId="18" xfId="0" applyFont="1" applyBorder="1" applyAlignment="1">
      <alignment/>
    </xf>
    <xf numFmtId="0" fontId="90" fillId="0" borderId="36" xfId="0" applyFont="1" applyBorder="1" applyAlignment="1">
      <alignment/>
    </xf>
    <xf numFmtId="0" fontId="90" fillId="0" borderId="24" xfId="0" applyFont="1" applyBorder="1" applyAlignment="1">
      <alignment/>
    </xf>
    <xf numFmtId="0" fontId="90" fillId="0" borderId="26" xfId="0" applyFont="1" applyBorder="1" applyAlignment="1">
      <alignment/>
    </xf>
    <xf numFmtId="49" fontId="90" fillId="0" borderId="0" xfId="0" applyNumberFormat="1" applyFont="1" applyAlignment="1">
      <alignment/>
    </xf>
    <xf numFmtId="0" fontId="90" fillId="0" borderId="0" xfId="0" applyFont="1" applyAlignment="1">
      <alignment horizontal="center"/>
    </xf>
    <xf numFmtId="0" fontId="90" fillId="0" borderId="0" xfId="0" applyFont="1" applyBorder="1" applyAlignment="1">
      <alignment horizontal="right"/>
    </xf>
    <xf numFmtId="0" fontId="91" fillId="0" borderId="0" xfId="0" applyFont="1" applyAlignment="1">
      <alignment/>
    </xf>
    <xf numFmtId="43" fontId="91" fillId="0" borderId="0" xfId="33" applyFont="1" applyAlignment="1">
      <alignment/>
    </xf>
    <xf numFmtId="0" fontId="91" fillId="0" borderId="45" xfId="0" applyFont="1" applyBorder="1" applyAlignment="1">
      <alignment/>
    </xf>
    <xf numFmtId="0" fontId="9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8" xfId="0" applyBorder="1" applyAlignment="1">
      <alignment/>
    </xf>
    <xf numFmtId="0" fontId="0" fillId="0" borderId="45" xfId="0" applyBorder="1" applyAlignment="1">
      <alignment/>
    </xf>
    <xf numFmtId="43" fontId="90" fillId="0" borderId="0" xfId="33" applyFont="1" applyAlignment="1">
      <alignment/>
    </xf>
    <xf numFmtId="0" fontId="92" fillId="0" borderId="0" xfId="0" applyFont="1" applyAlignment="1">
      <alignment/>
    </xf>
    <xf numFmtId="0" fontId="92" fillId="0" borderId="0" xfId="0" applyFont="1" applyAlignment="1">
      <alignment horizontal="center"/>
    </xf>
    <xf numFmtId="49" fontId="0" fillId="0" borderId="0" xfId="0" applyNumberFormat="1" applyAlignment="1">
      <alignment/>
    </xf>
    <xf numFmtId="43" fontId="90" fillId="0" borderId="0" xfId="33" applyFont="1" applyAlignment="1">
      <alignment horizontal="center"/>
    </xf>
    <xf numFmtId="43" fontId="0" fillId="0" borderId="0" xfId="33" applyFont="1" applyAlignment="1">
      <alignment horizontal="center"/>
    </xf>
    <xf numFmtId="43" fontId="91" fillId="0" borderId="0" xfId="0" applyNumberFormat="1" applyFont="1" applyAlignment="1">
      <alignment/>
    </xf>
    <xf numFmtId="43" fontId="14" fillId="0" borderId="25" xfId="33" applyFont="1" applyBorder="1" applyAlignment="1">
      <alignment horizontal="right" vertical="center"/>
    </xf>
    <xf numFmtId="43" fontId="14" fillId="0" borderId="25" xfId="33" applyFont="1" applyBorder="1" applyAlignment="1">
      <alignment vertical="center"/>
    </xf>
    <xf numFmtId="43" fontId="15" fillId="0" borderId="22" xfId="33" applyFont="1" applyBorder="1" applyAlignment="1">
      <alignment horizontal="center" vertical="center"/>
    </xf>
    <xf numFmtId="43" fontId="14" fillId="0" borderId="19" xfId="33" applyFont="1" applyBorder="1" applyAlignment="1">
      <alignment vertical="center"/>
    </xf>
    <xf numFmtId="43" fontId="14" fillId="0" borderId="25" xfId="33" applyFont="1" applyBorder="1" applyAlignment="1">
      <alignment horizontal="center" vertical="center"/>
    </xf>
    <xf numFmtId="43" fontId="15" fillId="0" borderId="22" xfId="33" applyFont="1" applyBorder="1" applyAlignment="1">
      <alignment vertical="center"/>
    </xf>
    <xf numFmtId="43" fontId="14" fillId="0" borderId="10" xfId="33" applyFont="1" applyBorder="1" applyAlignment="1">
      <alignment vertical="center"/>
    </xf>
    <xf numFmtId="43" fontId="14" fillId="0" borderId="14" xfId="33" applyFont="1" applyBorder="1" applyAlignment="1">
      <alignment vertical="center"/>
    </xf>
    <xf numFmtId="43" fontId="14" fillId="0" borderId="22" xfId="33" applyFont="1" applyBorder="1" applyAlignment="1">
      <alignment vertical="center"/>
    </xf>
    <xf numFmtId="43" fontId="15" fillId="0" borderId="18" xfId="33" applyFont="1" applyBorder="1" applyAlignment="1">
      <alignment horizontal="right" vertical="center"/>
    </xf>
    <xf numFmtId="43" fontId="14" fillId="0" borderId="10" xfId="33" applyFont="1" applyBorder="1" applyAlignment="1">
      <alignment horizontal="right" vertical="center"/>
    </xf>
    <xf numFmtId="43" fontId="15" fillId="0" borderId="22" xfId="33" applyFont="1" applyBorder="1" applyAlignment="1">
      <alignment horizontal="right" vertical="center"/>
    </xf>
    <xf numFmtId="43" fontId="15" fillId="0" borderId="20" xfId="33" applyFont="1" applyBorder="1" applyAlignment="1">
      <alignment horizontal="center" vertical="center"/>
    </xf>
    <xf numFmtId="43" fontId="15" fillId="0" borderId="24" xfId="33" applyFont="1" applyBorder="1" applyAlignment="1">
      <alignment horizontal="center" vertical="center"/>
    </xf>
    <xf numFmtId="43" fontId="14" fillId="0" borderId="26" xfId="33" applyFont="1" applyBorder="1" applyAlignment="1">
      <alignment vertical="center"/>
    </xf>
    <xf numFmtId="43" fontId="14" fillId="0" borderId="19" xfId="33" applyFont="1" applyBorder="1" applyAlignment="1">
      <alignment horizontal="center" vertical="center"/>
    </xf>
    <xf numFmtId="43" fontId="15" fillId="0" borderId="25" xfId="33" applyFont="1" applyBorder="1" applyAlignment="1">
      <alignment vertical="center"/>
    </xf>
    <xf numFmtId="43" fontId="15" fillId="0" borderId="36" xfId="33" applyFont="1" applyBorder="1" applyAlignment="1">
      <alignment vertical="center"/>
    </xf>
    <xf numFmtId="0" fontId="6" fillId="0" borderId="25" xfId="51" applyFont="1" applyBorder="1" applyAlignment="1">
      <alignment horizontal="center"/>
      <protection/>
    </xf>
    <xf numFmtId="43" fontId="7" fillId="0" borderId="25" xfId="36" applyNumberFormat="1" applyFont="1" applyBorder="1" applyAlignment="1">
      <alignment/>
    </xf>
    <xf numFmtId="43" fontId="7" fillId="0" borderId="25" xfId="36" applyNumberFormat="1" applyFont="1" applyBorder="1" applyAlignment="1">
      <alignment horizontal="right"/>
    </xf>
    <xf numFmtId="187" fontId="7" fillId="0" borderId="25" xfId="36" applyNumberFormat="1" applyFont="1" applyBorder="1" applyAlignment="1">
      <alignment horizontal="right"/>
    </xf>
    <xf numFmtId="43" fontId="7" fillId="0" borderId="25" xfId="33" applyFont="1" applyBorder="1" applyAlignment="1">
      <alignment horizontal="right"/>
    </xf>
    <xf numFmtId="0" fontId="78" fillId="0" borderId="10" xfId="0" applyFont="1" applyBorder="1" applyAlignment="1">
      <alignment horizontal="center" vertical="center"/>
    </xf>
    <xf numFmtId="0" fontId="78" fillId="0" borderId="19" xfId="0" applyFont="1" applyBorder="1" applyAlignment="1">
      <alignment horizontal="center" vertical="center"/>
    </xf>
    <xf numFmtId="0" fontId="79" fillId="0" borderId="25" xfId="0" applyFont="1" applyBorder="1" applyAlignment="1">
      <alignment horizontal="center" vertical="center" wrapText="1"/>
    </xf>
    <xf numFmtId="0" fontId="78" fillId="0" borderId="14" xfId="0" applyFont="1" applyBorder="1" applyAlignment="1">
      <alignment horizontal="center" vertical="center" wrapText="1"/>
    </xf>
    <xf numFmtId="0" fontId="78" fillId="0" borderId="19" xfId="0" applyFont="1" applyBorder="1" applyAlignment="1">
      <alignment horizontal="center" vertical="center" wrapText="1"/>
    </xf>
    <xf numFmtId="0" fontId="78" fillId="0" borderId="25" xfId="0" applyFont="1" applyBorder="1" applyAlignment="1">
      <alignment horizontal="center" vertical="center" wrapText="1"/>
    </xf>
    <xf numFmtId="0" fontId="78" fillId="0" borderId="14" xfId="0" applyFont="1" applyBorder="1" applyAlignment="1">
      <alignment horizontal="center" vertical="center"/>
    </xf>
    <xf numFmtId="0" fontId="79" fillId="0" borderId="31" xfId="0" applyFont="1" applyBorder="1" applyAlignment="1">
      <alignment horizontal="center" vertical="center" wrapText="1"/>
    </xf>
    <xf numFmtId="0" fontId="79" fillId="0" borderId="37" xfId="0" applyFont="1" applyBorder="1" applyAlignment="1">
      <alignment horizontal="center" vertical="center" wrapText="1"/>
    </xf>
    <xf numFmtId="0" fontId="79" fillId="0" borderId="25" xfId="0" applyFont="1" applyBorder="1" applyAlignment="1">
      <alignment horizontal="center" vertical="center"/>
    </xf>
    <xf numFmtId="0" fontId="79" fillId="0" borderId="31" xfId="0" applyFont="1" applyBorder="1" applyAlignment="1">
      <alignment horizontal="center" vertical="center"/>
    </xf>
    <xf numFmtId="0" fontId="79" fillId="0" borderId="33" xfId="0" applyFont="1" applyBorder="1" applyAlignment="1">
      <alignment horizontal="center" vertical="center"/>
    </xf>
    <xf numFmtId="0" fontId="79" fillId="0" borderId="37" xfId="0" applyFont="1" applyBorder="1" applyAlignment="1">
      <alignment horizontal="center" vertical="center"/>
    </xf>
    <xf numFmtId="0" fontId="93" fillId="0" borderId="42" xfId="0" applyFont="1" applyBorder="1" applyAlignment="1">
      <alignment horizontal="center" vertical="center" wrapText="1"/>
    </xf>
    <xf numFmtId="0" fontId="82" fillId="0" borderId="34" xfId="0" applyFont="1" applyBorder="1" applyAlignment="1">
      <alignment horizontal="center" vertical="center" wrapText="1"/>
    </xf>
    <xf numFmtId="0" fontId="82" fillId="0" borderId="46" xfId="0" applyFont="1" applyBorder="1" applyAlignment="1">
      <alignment horizontal="center" vertical="center" wrapText="1"/>
    </xf>
    <xf numFmtId="187" fontId="77" fillId="0" borderId="0" xfId="0" applyNumberFormat="1" applyFont="1" applyAlignment="1">
      <alignment/>
    </xf>
    <xf numFmtId="0" fontId="6" fillId="0" borderId="0" xfId="51" applyFont="1" applyBorder="1" applyAlignment="1">
      <alignment horizontal="center"/>
      <protection/>
    </xf>
    <xf numFmtId="0" fontId="93" fillId="0" borderId="14" xfId="0" applyFont="1" applyBorder="1" applyAlignment="1">
      <alignment horizontal="center" vertical="center" wrapText="1"/>
    </xf>
    <xf numFmtId="0" fontId="93" fillId="0" borderId="27" xfId="0" applyFont="1" applyBorder="1" applyAlignment="1">
      <alignment horizontal="center" vertical="center" wrapText="1"/>
    </xf>
    <xf numFmtId="43" fontId="83" fillId="0" borderId="14" xfId="0" applyNumberFormat="1" applyFont="1" applyBorder="1" applyAlignment="1">
      <alignment/>
    </xf>
    <xf numFmtId="0" fontId="83" fillId="0" borderId="14" xfId="0" applyFont="1" applyBorder="1" applyAlignment="1">
      <alignment/>
    </xf>
    <xf numFmtId="0" fontId="93" fillId="0" borderId="24" xfId="0" applyFont="1" applyBorder="1" applyAlignment="1">
      <alignment horizontal="center" vertical="center" wrapText="1"/>
    </xf>
    <xf numFmtId="187" fontId="86" fillId="0" borderId="14" xfId="33" applyNumberFormat="1" applyFont="1" applyBorder="1" applyAlignment="1">
      <alignment/>
    </xf>
    <xf numFmtId="0" fontId="78" fillId="0" borderId="47" xfId="0" applyFont="1" applyBorder="1" applyAlignment="1">
      <alignment vertical="center" wrapText="1"/>
    </xf>
    <xf numFmtId="0" fontId="78" fillId="0" borderId="41" xfId="0" applyFont="1" applyBorder="1" applyAlignment="1">
      <alignment vertical="center" wrapText="1"/>
    </xf>
    <xf numFmtId="187" fontId="80" fillId="0" borderId="22" xfId="0" applyNumberFormat="1" applyFont="1" applyBorder="1" applyAlignment="1">
      <alignment/>
    </xf>
    <xf numFmtId="187" fontId="87" fillId="0" borderId="43" xfId="33" applyNumberFormat="1" applyFont="1" applyBorder="1" applyAlignment="1">
      <alignment/>
    </xf>
    <xf numFmtId="187" fontId="87" fillId="0" borderId="25" xfId="0" applyNumberFormat="1" applyFont="1" applyBorder="1" applyAlignment="1">
      <alignment/>
    </xf>
    <xf numFmtId="43" fontId="90" fillId="0" borderId="25" xfId="33" applyFont="1" applyBorder="1" applyAlignment="1">
      <alignment/>
    </xf>
    <xf numFmtId="0" fontId="90" fillId="0" borderId="10" xfId="0" applyFont="1" applyBorder="1" applyAlignment="1">
      <alignment/>
    </xf>
    <xf numFmtId="0" fontId="90" fillId="0" borderId="19" xfId="0" applyFont="1" applyBorder="1" applyAlignment="1">
      <alignment/>
    </xf>
    <xf numFmtId="0" fontId="90" fillId="0" borderId="25" xfId="0" applyFont="1" applyBorder="1" applyAlignment="1">
      <alignment/>
    </xf>
    <xf numFmtId="0" fontId="90" fillId="0" borderId="31" xfId="0" applyFont="1" applyBorder="1" applyAlignment="1">
      <alignment/>
    </xf>
    <xf numFmtId="0" fontId="90" fillId="0" borderId="37" xfId="0" applyFont="1" applyBorder="1" applyAlignment="1">
      <alignment/>
    </xf>
    <xf numFmtId="0" fontId="90" fillId="0" borderId="10" xfId="0" applyFont="1" applyBorder="1" applyAlignment="1">
      <alignment horizontal="center"/>
    </xf>
    <xf numFmtId="0" fontId="90" fillId="0" borderId="19" xfId="0" applyFont="1" applyBorder="1" applyAlignment="1">
      <alignment horizontal="center"/>
    </xf>
    <xf numFmtId="43" fontId="6" fillId="0" borderId="25" xfId="36" applyNumberFormat="1" applyFont="1" applyBorder="1" applyAlignment="1">
      <alignment horizontal="right"/>
    </xf>
    <xf numFmtId="0" fontId="90" fillId="0" borderId="25" xfId="0" applyFont="1" applyBorder="1" applyAlignment="1">
      <alignment horizontal="center"/>
    </xf>
    <xf numFmtId="43" fontId="90" fillId="0" borderId="25" xfId="0" applyNumberFormat="1" applyFont="1" applyBorder="1" applyAlignment="1">
      <alignment/>
    </xf>
    <xf numFmtId="0" fontId="7" fillId="0" borderId="25" xfId="51" applyFont="1" applyBorder="1">
      <alignment/>
      <protection/>
    </xf>
    <xf numFmtId="0" fontId="8" fillId="0" borderId="25" xfId="51" applyFont="1" applyBorder="1">
      <alignment/>
      <protection/>
    </xf>
    <xf numFmtId="0" fontId="73" fillId="0" borderId="14" xfId="0" applyFont="1" applyBorder="1" applyAlignment="1">
      <alignment vertical="center"/>
    </xf>
    <xf numFmtId="49" fontId="15" fillId="0" borderId="19" xfId="39" applyNumberFormat="1" applyFont="1" applyBorder="1" applyAlignment="1">
      <alignment vertical="center"/>
      <protection/>
    </xf>
    <xf numFmtId="49" fontId="15" fillId="0" borderId="14" xfId="52" applyNumberFormat="1" applyFont="1" applyBorder="1" applyAlignment="1">
      <alignment horizontal="center" vertical="center"/>
      <protection/>
    </xf>
    <xf numFmtId="49" fontId="90" fillId="0" borderId="0" xfId="0" applyNumberFormat="1" applyFont="1" applyAlignment="1">
      <alignment horizontal="center"/>
    </xf>
    <xf numFmtId="0" fontId="15" fillId="0" borderId="0" xfId="50" applyFont="1" applyAlignment="1">
      <alignment horizontal="center" vertical="center"/>
      <protection/>
    </xf>
    <xf numFmtId="0" fontId="14" fillId="0" borderId="0" xfId="50" applyFont="1" applyAlignment="1">
      <alignment horizontal="center" vertical="center"/>
      <protection/>
    </xf>
    <xf numFmtId="0" fontId="15" fillId="0" borderId="0" xfId="50" applyFont="1" applyBorder="1" applyAlignment="1">
      <alignment horizontal="center" vertical="center"/>
      <protection/>
    </xf>
    <xf numFmtId="0" fontId="15" fillId="0" borderId="18" xfId="50" applyFont="1" applyBorder="1" applyAlignment="1">
      <alignment horizontal="center" vertical="center"/>
      <protection/>
    </xf>
    <xf numFmtId="0" fontId="15" fillId="0" borderId="39" xfId="50" applyFont="1" applyBorder="1" applyAlignment="1">
      <alignment horizontal="center" vertical="center"/>
      <protection/>
    </xf>
    <xf numFmtId="0" fontId="15" fillId="0" borderId="28" xfId="50" applyFont="1" applyBorder="1" applyAlignment="1">
      <alignment horizontal="center" vertical="center"/>
      <protection/>
    </xf>
    <xf numFmtId="49" fontId="15" fillId="0" borderId="10" xfId="50" applyNumberFormat="1" applyFont="1" applyBorder="1" applyAlignment="1">
      <alignment horizontal="center" vertical="center"/>
      <protection/>
    </xf>
    <xf numFmtId="49" fontId="15" fillId="0" borderId="19" xfId="50" applyNumberFormat="1" applyFont="1" applyBorder="1" applyAlignment="1">
      <alignment horizontal="center" vertical="center"/>
      <protection/>
    </xf>
    <xf numFmtId="0" fontId="15" fillId="0" borderId="25" xfId="50" applyFont="1" applyBorder="1" applyAlignment="1">
      <alignment horizontal="center" vertical="center"/>
      <protection/>
    </xf>
    <xf numFmtId="0" fontId="15" fillId="0" borderId="24" xfId="52" applyFont="1" applyBorder="1" applyAlignment="1">
      <alignment horizontal="center" vertical="center"/>
      <protection/>
    </xf>
    <xf numFmtId="0" fontId="15" fillId="0" borderId="27" xfId="52" applyFont="1" applyBorder="1" applyAlignment="1">
      <alignment horizontal="center" vertical="center"/>
      <protection/>
    </xf>
    <xf numFmtId="0" fontId="15" fillId="0" borderId="48" xfId="39" applyFont="1" applyBorder="1" applyAlignment="1">
      <alignment horizontal="center" vertical="center"/>
      <protection/>
    </xf>
    <xf numFmtId="0" fontId="15" fillId="0" borderId="49" xfId="39" applyFont="1" applyBorder="1" applyAlignment="1">
      <alignment horizontal="center" vertical="center"/>
      <protection/>
    </xf>
    <xf numFmtId="0" fontId="15" fillId="0" borderId="50" xfId="39" applyFont="1" applyBorder="1" applyAlignment="1">
      <alignment horizontal="center" vertical="center"/>
      <protection/>
    </xf>
    <xf numFmtId="0" fontId="15" fillId="0" borderId="10" xfId="39" applyFont="1" applyBorder="1" applyAlignment="1">
      <alignment horizontal="center" vertical="center"/>
      <protection/>
    </xf>
    <xf numFmtId="0" fontId="15" fillId="0" borderId="19" xfId="39" applyFont="1" applyBorder="1" applyAlignment="1">
      <alignment horizontal="center" vertical="center"/>
      <protection/>
    </xf>
    <xf numFmtId="0" fontId="15" fillId="0" borderId="20" xfId="52" applyFont="1" applyBorder="1" applyAlignment="1">
      <alignment horizontal="center" vertical="center"/>
      <protection/>
    </xf>
    <xf numFmtId="0" fontId="15" fillId="0" borderId="32" xfId="52" applyFont="1" applyBorder="1" applyAlignment="1">
      <alignment horizontal="center" vertical="center"/>
      <protection/>
    </xf>
    <xf numFmtId="0" fontId="15" fillId="0" borderId="30" xfId="52" applyFont="1" applyBorder="1" applyAlignment="1">
      <alignment horizontal="center" vertical="center"/>
      <protection/>
    </xf>
    <xf numFmtId="0" fontId="15" fillId="0" borderId="51" xfId="52" applyFont="1" applyBorder="1" applyAlignment="1">
      <alignment horizontal="center" vertical="center"/>
      <protection/>
    </xf>
    <xf numFmtId="0" fontId="15" fillId="0" borderId="0" xfId="39" applyFont="1" applyAlignment="1">
      <alignment horizontal="center" vertical="center"/>
      <protection/>
    </xf>
    <xf numFmtId="0" fontId="15" fillId="0" borderId="0" xfId="39" applyFont="1" applyBorder="1" applyAlignment="1">
      <alignment horizontal="center" vertical="center"/>
      <protection/>
    </xf>
    <xf numFmtId="0" fontId="15" fillId="0" borderId="20" xfId="39" applyFont="1" applyBorder="1" applyAlignment="1">
      <alignment horizontal="center" vertical="center" wrapText="1"/>
      <protection/>
    </xf>
    <xf numFmtId="0" fontId="15" fillId="0" borderId="32" xfId="39" applyFont="1" applyBorder="1" applyAlignment="1">
      <alignment horizontal="center" vertical="center" wrapText="1"/>
      <protection/>
    </xf>
    <xf numFmtId="0" fontId="15" fillId="0" borderId="20" xfId="39" applyFont="1" applyBorder="1" applyAlignment="1">
      <alignment horizontal="center" vertical="center"/>
      <protection/>
    </xf>
    <xf numFmtId="0" fontId="15" fillId="0" borderId="32" xfId="39" applyFont="1" applyBorder="1" applyAlignment="1">
      <alignment horizontal="center" vertical="center"/>
      <protection/>
    </xf>
    <xf numFmtId="0" fontId="15" fillId="0" borderId="36" xfId="39" applyFont="1" applyBorder="1" applyAlignment="1">
      <alignment horizontal="center" vertical="center" wrapText="1"/>
      <protection/>
    </xf>
    <xf numFmtId="0" fontId="15" fillId="0" borderId="39" xfId="39" applyFont="1" applyBorder="1" applyAlignment="1">
      <alignment horizontal="center" vertical="center" wrapText="1"/>
      <protection/>
    </xf>
    <xf numFmtId="0" fontId="15" fillId="0" borderId="26" xfId="39" applyFont="1" applyBorder="1" applyAlignment="1">
      <alignment horizontal="center" vertical="center" wrapText="1"/>
      <protection/>
    </xf>
    <xf numFmtId="0" fontId="15" fillId="0" borderId="28" xfId="39" applyFont="1" applyBorder="1" applyAlignment="1">
      <alignment horizontal="center" vertical="center" wrapText="1"/>
      <protection/>
    </xf>
    <xf numFmtId="0" fontId="11" fillId="0" borderId="0" xfId="39" applyFont="1" applyAlignment="1">
      <alignment horizontal="center" vertical="center"/>
      <protection/>
    </xf>
    <xf numFmtId="0" fontId="15" fillId="0" borderId="18" xfId="39" applyFont="1" applyBorder="1" applyAlignment="1">
      <alignment horizontal="center" vertical="center"/>
      <protection/>
    </xf>
    <xf numFmtId="0" fontId="6" fillId="0" borderId="0" xfId="51" applyFont="1" applyBorder="1" applyAlignment="1">
      <alignment horizontal="center"/>
      <protection/>
    </xf>
    <xf numFmtId="0" fontId="6" fillId="0" borderId="0" xfId="51" applyFont="1" applyBorder="1" applyAlignment="1">
      <alignment horizontal="center" vertical="top"/>
      <protection/>
    </xf>
    <xf numFmtId="0" fontId="74" fillId="0" borderId="0" xfId="0" applyFont="1" applyAlignment="1">
      <alignment horizontal="center"/>
    </xf>
    <xf numFmtId="0" fontId="74" fillId="0" borderId="18" xfId="0" applyFont="1" applyBorder="1" applyAlignment="1">
      <alignment horizontal="center"/>
    </xf>
    <xf numFmtId="0" fontId="74" fillId="0" borderId="25" xfId="0" applyFont="1" applyBorder="1" applyAlignment="1">
      <alignment horizontal="center"/>
    </xf>
    <xf numFmtId="0" fontId="76" fillId="0" borderId="10" xfId="0" applyFont="1" applyBorder="1" applyAlignment="1">
      <alignment horizontal="center" vertical="center"/>
    </xf>
    <xf numFmtId="0" fontId="76" fillId="0" borderId="19" xfId="0" applyFont="1" applyBorder="1" applyAlignment="1">
      <alignment horizontal="center" vertical="center"/>
    </xf>
    <xf numFmtId="0" fontId="76" fillId="0" borderId="25" xfId="0" applyFont="1" applyBorder="1" applyAlignment="1">
      <alignment horizontal="center" vertical="center"/>
    </xf>
    <xf numFmtId="0" fontId="76" fillId="0" borderId="14" xfId="0" applyFont="1" applyBorder="1" applyAlignment="1">
      <alignment horizontal="center" vertical="center"/>
    </xf>
    <xf numFmtId="0" fontId="74" fillId="0" borderId="31" xfId="0" applyFont="1" applyBorder="1" applyAlignment="1">
      <alignment horizontal="center" vertical="center"/>
    </xf>
    <xf numFmtId="0" fontId="74" fillId="0" borderId="33" xfId="0" applyFont="1" applyBorder="1" applyAlignment="1">
      <alignment horizontal="center" vertical="center"/>
    </xf>
    <xf numFmtId="0" fontId="74" fillId="0" borderId="37" xfId="0" applyFont="1" applyBorder="1" applyAlignment="1">
      <alignment horizontal="center" vertical="center"/>
    </xf>
    <xf numFmtId="0" fontId="74" fillId="0" borderId="31" xfId="0" applyFont="1" applyBorder="1" applyAlignment="1">
      <alignment horizontal="center"/>
    </xf>
    <xf numFmtId="0" fontId="74" fillId="0" borderId="33" xfId="0" applyFont="1" applyBorder="1" applyAlignment="1">
      <alignment horizontal="center"/>
    </xf>
    <xf numFmtId="0" fontId="78" fillId="0" borderId="31" xfId="0" applyFont="1" applyBorder="1" applyAlignment="1">
      <alignment horizontal="center" vertical="center" wrapText="1"/>
    </xf>
    <xf numFmtId="0" fontId="78" fillId="0" borderId="37" xfId="0" applyFont="1" applyBorder="1" applyAlignment="1">
      <alignment horizontal="center" vertical="center" wrapText="1"/>
    </xf>
    <xf numFmtId="0" fontId="78" fillId="0" borderId="31" xfId="0" applyFont="1" applyBorder="1" applyAlignment="1">
      <alignment horizontal="center" vertical="center"/>
    </xf>
    <xf numFmtId="0" fontId="78" fillId="0" borderId="33" xfId="0" applyFont="1" applyBorder="1" applyAlignment="1">
      <alignment horizontal="center" vertical="center"/>
    </xf>
    <xf numFmtId="0" fontId="78" fillId="0" borderId="37" xfId="0" applyFont="1" applyBorder="1" applyAlignment="1">
      <alignment horizontal="center" vertical="center"/>
    </xf>
    <xf numFmtId="0" fontId="78" fillId="0" borderId="10" xfId="0" applyFont="1" applyBorder="1" applyAlignment="1">
      <alignment horizontal="center" vertical="center"/>
    </xf>
    <xf numFmtId="0" fontId="78" fillId="0" borderId="19" xfId="0" applyFont="1" applyBorder="1" applyAlignment="1">
      <alignment horizontal="center" vertical="center"/>
    </xf>
    <xf numFmtId="0" fontId="77" fillId="0" borderId="25" xfId="0" applyFont="1" applyBorder="1" applyAlignment="1">
      <alignment horizontal="center" vertical="center"/>
    </xf>
    <xf numFmtId="0" fontId="77" fillId="0" borderId="10" xfId="0" applyFont="1" applyBorder="1" applyAlignment="1">
      <alignment horizontal="center" vertical="center"/>
    </xf>
    <xf numFmtId="0" fontId="75" fillId="0" borderId="44" xfId="0" applyFont="1" applyBorder="1" applyAlignment="1">
      <alignment horizontal="center"/>
    </xf>
    <xf numFmtId="0" fontId="75" fillId="0" borderId="40" xfId="0" applyFont="1" applyBorder="1" applyAlignment="1">
      <alignment horizontal="center"/>
    </xf>
    <xf numFmtId="0" fontId="79" fillId="0" borderId="25" xfId="0" applyFont="1" applyBorder="1" applyAlignment="1">
      <alignment horizontal="center" vertical="center" wrapText="1"/>
    </xf>
    <xf numFmtId="0" fontId="78" fillId="0" borderId="25" xfId="0" applyFont="1" applyBorder="1" applyAlignment="1">
      <alignment horizontal="center" vertical="center"/>
    </xf>
    <xf numFmtId="0" fontId="78" fillId="0" borderId="10" xfId="0" applyFont="1" applyBorder="1" applyAlignment="1">
      <alignment horizontal="center" vertical="center" wrapText="1"/>
    </xf>
    <xf numFmtId="0" fontId="78" fillId="0" borderId="14" xfId="0" applyFont="1" applyBorder="1" applyAlignment="1">
      <alignment horizontal="center" vertical="center" wrapText="1"/>
    </xf>
    <xf numFmtId="0" fontId="78" fillId="0" borderId="19" xfId="0" applyFont="1" applyBorder="1" applyAlignment="1">
      <alignment horizontal="center" vertical="center" wrapText="1"/>
    </xf>
    <xf numFmtId="0" fontId="78" fillId="0" borderId="25" xfId="0" applyFont="1" applyBorder="1" applyAlignment="1">
      <alignment horizontal="center" vertical="center" wrapText="1"/>
    </xf>
    <xf numFmtId="0" fontId="78" fillId="0" borderId="14" xfId="0" applyFont="1" applyBorder="1" applyAlignment="1">
      <alignment horizontal="center" vertical="center"/>
    </xf>
    <xf numFmtId="0" fontId="78" fillId="0" borderId="28" xfId="0" applyFont="1" applyBorder="1" applyAlignment="1">
      <alignment horizontal="center" vertical="center"/>
    </xf>
    <xf numFmtId="0" fontId="78" fillId="0" borderId="26" xfId="0" applyFont="1" applyBorder="1" applyAlignment="1">
      <alignment horizontal="center" vertical="center" wrapText="1"/>
    </xf>
    <xf numFmtId="0" fontId="78" fillId="0" borderId="28" xfId="0" applyFont="1" applyBorder="1" applyAlignment="1">
      <alignment horizontal="center" vertical="center" wrapText="1"/>
    </xf>
    <xf numFmtId="0" fontId="78" fillId="0" borderId="18" xfId="0" applyFont="1" applyBorder="1" applyAlignment="1">
      <alignment horizontal="center"/>
    </xf>
    <xf numFmtId="0" fontId="78" fillId="0" borderId="0" xfId="0" applyFont="1" applyBorder="1" applyAlignment="1">
      <alignment horizontal="center"/>
    </xf>
    <xf numFmtId="0" fontId="78" fillId="0" borderId="0" xfId="0" applyFont="1" applyAlignment="1">
      <alignment horizontal="center"/>
    </xf>
    <xf numFmtId="0" fontId="78" fillId="0" borderId="26" xfId="0" applyFont="1" applyBorder="1" applyAlignment="1">
      <alignment horizontal="center" vertical="center"/>
    </xf>
    <xf numFmtId="0" fontId="78" fillId="0" borderId="18" xfId="0" applyFont="1" applyBorder="1" applyAlignment="1">
      <alignment horizontal="center" vertical="center"/>
    </xf>
    <xf numFmtId="0" fontId="79" fillId="0" borderId="31" xfId="0" applyFont="1" applyBorder="1" applyAlignment="1">
      <alignment horizontal="center" vertical="center" wrapText="1"/>
    </xf>
    <xf numFmtId="0" fontId="79" fillId="0" borderId="37" xfId="0" applyFont="1" applyBorder="1" applyAlignment="1">
      <alignment horizontal="center" vertical="center" wrapText="1"/>
    </xf>
    <xf numFmtId="0" fontId="79" fillId="0" borderId="31" xfId="0" applyFont="1" applyBorder="1" applyAlignment="1">
      <alignment horizontal="center" vertical="center"/>
    </xf>
    <xf numFmtId="0" fontId="79" fillId="0" borderId="33" xfId="0" applyFont="1" applyBorder="1" applyAlignment="1">
      <alignment horizontal="center" vertical="center"/>
    </xf>
    <xf numFmtId="0" fontId="79" fillId="0" borderId="37" xfId="0" applyFont="1" applyBorder="1" applyAlignment="1">
      <alignment horizontal="center" vertical="center"/>
    </xf>
    <xf numFmtId="0" fontId="93" fillId="0" borderId="22" xfId="0" applyFont="1" applyBorder="1" applyAlignment="1">
      <alignment horizontal="center" vertical="center" wrapText="1"/>
    </xf>
    <xf numFmtId="0" fontId="88" fillId="0" borderId="0" xfId="0" applyFont="1" applyAlignment="1">
      <alignment horizontal="center"/>
    </xf>
    <xf numFmtId="0" fontId="88" fillId="0" borderId="18" xfId="0" applyFont="1" applyBorder="1" applyAlignment="1">
      <alignment horizontal="center"/>
    </xf>
    <xf numFmtId="0" fontId="79" fillId="0" borderId="25" xfId="0" applyFont="1" applyBorder="1" applyAlignment="1">
      <alignment horizontal="center" vertical="center"/>
    </xf>
    <xf numFmtId="0" fontId="93" fillId="0" borderId="42" xfId="0" applyFont="1" applyBorder="1" applyAlignment="1">
      <alignment horizontal="center" vertical="center" wrapText="1"/>
    </xf>
    <xf numFmtId="0" fontId="82" fillId="0" borderId="34" xfId="0" applyFont="1" applyBorder="1" applyAlignment="1">
      <alignment horizontal="center" vertical="center" wrapText="1"/>
    </xf>
    <xf numFmtId="0" fontId="82" fillId="0" borderId="46" xfId="0" applyFont="1" applyBorder="1" applyAlignment="1">
      <alignment horizontal="center" vertical="center" wrapText="1"/>
    </xf>
    <xf numFmtId="0" fontId="82" fillId="0" borderId="20" xfId="0" applyFont="1" applyBorder="1" applyAlignment="1">
      <alignment horizontal="center" vertical="center" wrapText="1"/>
    </xf>
    <xf numFmtId="0" fontId="82" fillId="0" borderId="32" xfId="0" applyFont="1" applyBorder="1" applyAlignment="1">
      <alignment horizontal="center" vertical="center" wrapText="1"/>
    </xf>
    <xf numFmtId="0" fontId="78" fillId="0" borderId="22" xfId="0" applyFont="1" applyBorder="1" applyAlignment="1">
      <alignment horizontal="center" vertical="center" wrapText="1"/>
    </xf>
    <xf numFmtId="0" fontId="93" fillId="0" borderId="40" xfId="0" applyFont="1" applyBorder="1" applyAlignment="1">
      <alignment horizontal="center" vertical="center" wrapText="1"/>
    </xf>
    <xf numFmtId="0" fontId="78" fillId="0" borderId="29" xfId="0" applyFont="1" applyBorder="1" applyAlignment="1">
      <alignment horizontal="center" vertical="center" wrapText="1"/>
    </xf>
    <xf numFmtId="0" fontId="78" fillId="0" borderId="41" xfId="0" applyFont="1" applyBorder="1" applyAlignment="1">
      <alignment horizontal="center" vertical="center" wrapText="1"/>
    </xf>
    <xf numFmtId="0" fontId="93" fillId="0" borderId="52" xfId="0" applyFont="1" applyBorder="1" applyAlignment="1">
      <alignment horizontal="center" vertical="center" wrapText="1"/>
    </xf>
    <xf numFmtId="0" fontId="78" fillId="0" borderId="38" xfId="0" applyFont="1" applyBorder="1" applyAlignment="1">
      <alignment horizontal="center" vertical="center" wrapText="1"/>
    </xf>
    <xf numFmtId="0" fontId="77" fillId="0" borderId="25" xfId="0" applyFont="1" applyBorder="1" applyAlignment="1">
      <alignment horizontal="center" wrapText="1"/>
    </xf>
    <xf numFmtId="0" fontId="78" fillId="0" borderId="47" xfId="0" applyFont="1" applyBorder="1" applyAlignment="1">
      <alignment horizontal="center" vertical="center" wrapText="1"/>
    </xf>
    <xf numFmtId="0" fontId="75" fillId="0" borderId="52" xfId="0" applyFont="1" applyBorder="1" applyAlignment="1">
      <alignment horizontal="center"/>
    </xf>
    <xf numFmtId="0" fontId="93" fillId="0" borderId="53" xfId="0" applyFont="1" applyBorder="1" applyAlignment="1">
      <alignment horizontal="center" vertical="center" wrapText="1"/>
    </xf>
    <xf numFmtId="0" fontId="79" fillId="0" borderId="14" xfId="0" applyFont="1" applyBorder="1" applyAlignment="1">
      <alignment horizontal="center" vertical="center" wrapText="1"/>
    </xf>
    <xf numFmtId="0" fontId="79" fillId="0" borderId="41" xfId="0" applyFont="1" applyBorder="1" applyAlignment="1">
      <alignment horizontal="center" vertical="center" wrapText="1"/>
    </xf>
    <xf numFmtId="0" fontId="89" fillId="0" borderId="31" xfId="0" applyFont="1" applyBorder="1" applyAlignment="1">
      <alignment horizontal="center"/>
    </xf>
    <xf numFmtId="0" fontId="89" fillId="0" borderId="37" xfId="0" applyFont="1" applyBorder="1" applyAlignment="1">
      <alignment horizontal="center"/>
    </xf>
    <xf numFmtId="0" fontId="88" fillId="0" borderId="25" xfId="0" applyFont="1" applyBorder="1" applyAlignment="1">
      <alignment horizontal="center"/>
    </xf>
    <xf numFmtId="0" fontId="88" fillId="0" borderId="10" xfId="0" applyFont="1" applyBorder="1" applyAlignment="1">
      <alignment horizontal="center"/>
    </xf>
    <xf numFmtId="0" fontId="71" fillId="0" borderId="25" xfId="0" applyFont="1" applyBorder="1" applyAlignment="1">
      <alignment horizontal="center"/>
    </xf>
    <xf numFmtId="0" fontId="89" fillId="0" borderId="54" xfId="0" applyFont="1" applyBorder="1" applyAlignment="1">
      <alignment horizontal="center"/>
    </xf>
    <xf numFmtId="0" fontId="89" fillId="0" borderId="55" xfId="0" applyFont="1" applyBorder="1" applyAlignment="1">
      <alignment horizontal="center"/>
    </xf>
    <xf numFmtId="0" fontId="94" fillId="0" borderId="31" xfId="0" applyFont="1" applyBorder="1" applyAlignment="1">
      <alignment horizontal="right"/>
    </xf>
    <xf numFmtId="0" fontId="94" fillId="0" borderId="33" xfId="0" applyFont="1" applyBorder="1" applyAlignment="1">
      <alignment horizontal="right"/>
    </xf>
    <xf numFmtId="0" fontId="94" fillId="0" borderId="37" xfId="0" applyFont="1" applyBorder="1" applyAlignment="1">
      <alignment horizontal="right"/>
    </xf>
    <xf numFmtId="0" fontId="94" fillId="0" borderId="0" xfId="0" applyFont="1" applyAlignment="1">
      <alignment horizontal="center"/>
    </xf>
    <xf numFmtId="0" fontId="94" fillId="0" borderId="18" xfId="0" applyFont="1" applyBorder="1" applyAlignment="1">
      <alignment horizontal="center"/>
    </xf>
    <xf numFmtId="0" fontId="90" fillId="0" borderId="10" xfId="0" applyFont="1" applyBorder="1" applyAlignment="1">
      <alignment horizontal="center"/>
    </xf>
    <xf numFmtId="0" fontId="90" fillId="0" borderId="19" xfId="0" applyFont="1" applyBorder="1" applyAlignment="1">
      <alignment horizontal="center"/>
    </xf>
  </cellXfs>
  <cellStyles count="55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omma 2" xfId="35"/>
    <cellStyle name="Comma 3" xfId="36"/>
    <cellStyle name="Currency" xfId="37"/>
    <cellStyle name="Currency [0]" xfId="38"/>
    <cellStyle name="Normal 2" xfId="39"/>
    <cellStyle name="Normal 3" xfId="40"/>
    <cellStyle name="Percent" xfId="41"/>
    <cellStyle name="การคำนวณ" xfId="42"/>
    <cellStyle name="ข้อความเตือน" xfId="43"/>
    <cellStyle name="ข้อความอธิบาย" xfId="44"/>
    <cellStyle name="ชื่อเรื่อง" xfId="45"/>
    <cellStyle name="เซลล์ตรวจสอบ" xfId="46"/>
    <cellStyle name="เซลล์ที่มีการเชื่อมโยง" xfId="47"/>
    <cellStyle name="ดี" xfId="48"/>
    <cellStyle name="ปกติ_งบเงินรับจ่าย" xfId="49"/>
    <cellStyle name="ปกติ_งบทดลอง" xfId="50"/>
    <cellStyle name="ปกติ_เงินรับฝาก" xfId="51"/>
    <cellStyle name="ปกติ_รายงานรับ-จ่ายเงินสด" xfId="52"/>
    <cellStyle name="ป้อนค่า" xfId="53"/>
    <cellStyle name="ปานกลาง" xfId="54"/>
    <cellStyle name="ผลรวม" xfId="55"/>
    <cellStyle name="แย่" xfId="56"/>
    <cellStyle name="ส่วนที่ถูกเน้น1" xfId="57"/>
    <cellStyle name="ส่วนที่ถูกเน้น2" xfId="58"/>
    <cellStyle name="ส่วนที่ถูกเน้น3" xfId="59"/>
    <cellStyle name="ส่วนที่ถูกเน้น4" xfId="60"/>
    <cellStyle name="ส่วนที่ถูกเน้น5" xfId="61"/>
    <cellStyle name="ส่วนที่ถูกเน้น6" xfId="62"/>
    <cellStyle name="แสดงผล" xfId="63"/>
    <cellStyle name="หมายเหตุ" xfId="64"/>
    <cellStyle name="หัวเรื่อง 1" xfId="65"/>
    <cellStyle name="หัวเรื่อง 2" xfId="66"/>
    <cellStyle name="หัวเรื่อง 3" xfId="67"/>
    <cellStyle name="หัวเรื่อง 4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1"/>
  <sheetViews>
    <sheetView zoomScalePageLayoutView="0" workbookViewId="0" topLeftCell="A1">
      <selection activeCell="A4" sqref="A4:A5"/>
    </sheetView>
  </sheetViews>
  <sheetFormatPr defaultColWidth="9.140625" defaultRowHeight="15"/>
  <cols>
    <col min="1" max="1" width="46.421875" style="23" customWidth="1"/>
    <col min="2" max="2" width="9.00390625" style="23" customWidth="1"/>
    <col min="3" max="3" width="13.421875" style="23" customWidth="1"/>
    <col min="4" max="4" width="4.00390625" style="23" customWidth="1"/>
    <col min="5" max="5" width="13.140625" style="23" customWidth="1"/>
    <col min="6" max="6" width="3.140625" style="23" customWidth="1"/>
    <col min="7" max="16384" width="9.00390625" style="23" customWidth="1"/>
  </cols>
  <sheetData>
    <row r="1" spans="1:6" ht="14.25" customHeight="1">
      <c r="A1" s="540" t="s">
        <v>0</v>
      </c>
      <c r="B1" s="541"/>
      <c r="C1" s="541"/>
      <c r="D1" s="541"/>
      <c r="E1" s="541"/>
      <c r="F1" s="541"/>
    </row>
    <row r="2" spans="1:6" ht="15.75" customHeight="1">
      <c r="A2" s="540" t="s">
        <v>583</v>
      </c>
      <c r="B2" s="540"/>
      <c r="C2" s="540"/>
      <c r="D2" s="540"/>
      <c r="E2" s="540"/>
      <c r="F2" s="540"/>
    </row>
    <row r="3" spans="1:6" ht="14.25" customHeight="1">
      <c r="A3" s="542" t="s">
        <v>584</v>
      </c>
      <c r="B3" s="543"/>
      <c r="C3" s="543"/>
      <c r="D3" s="543"/>
      <c r="E3" s="543"/>
      <c r="F3" s="543"/>
    </row>
    <row r="4" spans="1:6" ht="15.75" customHeight="1">
      <c r="A4" s="544" t="s">
        <v>1</v>
      </c>
      <c r="B4" s="546" t="s">
        <v>2</v>
      </c>
      <c r="C4" s="548" t="s">
        <v>3</v>
      </c>
      <c r="D4" s="548"/>
      <c r="E4" s="548" t="s">
        <v>4</v>
      </c>
      <c r="F4" s="548"/>
    </row>
    <row r="5" spans="1:6" ht="3" customHeight="1">
      <c r="A5" s="545"/>
      <c r="B5" s="547"/>
      <c r="C5" s="548"/>
      <c r="D5" s="548"/>
      <c r="E5" s="548"/>
      <c r="F5" s="548"/>
    </row>
    <row r="6" spans="1:6" ht="16.5" customHeight="1">
      <c r="A6" s="4" t="s">
        <v>5</v>
      </c>
      <c r="B6" s="5" t="s">
        <v>6</v>
      </c>
      <c r="C6" s="6" t="s">
        <v>7</v>
      </c>
      <c r="D6" s="7" t="s">
        <v>7</v>
      </c>
      <c r="E6" s="8"/>
      <c r="F6" s="9"/>
    </row>
    <row r="7" spans="1:6" ht="15.75" customHeight="1">
      <c r="A7" s="10" t="s">
        <v>8</v>
      </c>
      <c r="B7" s="11" t="s">
        <v>9</v>
      </c>
      <c r="C7" s="12">
        <v>8797551</v>
      </c>
      <c r="D7" s="13" t="s">
        <v>566</v>
      </c>
      <c r="E7" s="14"/>
      <c r="F7" s="15"/>
    </row>
    <row r="8" spans="1:6" ht="17.25" customHeight="1">
      <c r="A8" s="10" t="s">
        <v>10</v>
      </c>
      <c r="B8" s="11" t="s">
        <v>9</v>
      </c>
      <c r="C8" s="14">
        <v>954274</v>
      </c>
      <c r="D8" s="13" t="s">
        <v>504</v>
      </c>
      <c r="E8" s="14"/>
      <c r="F8" s="15"/>
    </row>
    <row r="9" spans="1:6" ht="19.5">
      <c r="A9" s="10" t="s">
        <v>11</v>
      </c>
      <c r="B9" s="11" t="s">
        <v>9</v>
      </c>
      <c r="C9" s="14">
        <v>4257</v>
      </c>
      <c r="D9" s="13" t="s">
        <v>505</v>
      </c>
      <c r="E9" s="14"/>
      <c r="F9" s="15"/>
    </row>
    <row r="10" spans="1:6" ht="15.75" customHeight="1">
      <c r="A10" s="10" t="s">
        <v>12</v>
      </c>
      <c r="B10" s="11" t="s">
        <v>9</v>
      </c>
      <c r="C10" s="12">
        <v>1145208</v>
      </c>
      <c r="D10" s="13" t="s">
        <v>506</v>
      </c>
      <c r="E10" s="14"/>
      <c r="F10" s="15"/>
    </row>
    <row r="11" spans="1:6" ht="15.75" customHeight="1">
      <c r="A11" s="10" t="s">
        <v>13</v>
      </c>
      <c r="B11" s="16" t="s">
        <v>9</v>
      </c>
      <c r="C11" s="12">
        <v>4723679</v>
      </c>
      <c r="D11" s="13" t="s">
        <v>50</v>
      </c>
      <c r="E11" s="14"/>
      <c r="F11" s="15"/>
    </row>
    <row r="12" spans="1:6" ht="16.5" customHeight="1">
      <c r="A12" s="10" t="s">
        <v>14</v>
      </c>
      <c r="B12" s="16" t="s">
        <v>15</v>
      </c>
      <c r="C12" s="12">
        <v>12713901</v>
      </c>
      <c r="D12" s="13" t="s">
        <v>507</v>
      </c>
      <c r="E12" s="14"/>
      <c r="F12" s="15"/>
    </row>
    <row r="13" spans="1:6" ht="16.5" customHeight="1">
      <c r="A13" s="10" t="s">
        <v>498</v>
      </c>
      <c r="B13" s="11" t="s">
        <v>15</v>
      </c>
      <c r="C13" s="12">
        <v>5000000</v>
      </c>
      <c r="D13" s="13" t="s">
        <v>7</v>
      </c>
      <c r="E13" s="14"/>
      <c r="F13" s="15"/>
    </row>
    <row r="14" spans="1:6" ht="14.25" customHeight="1">
      <c r="A14" s="10" t="s">
        <v>508</v>
      </c>
      <c r="B14" s="11" t="s">
        <v>509</v>
      </c>
      <c r="C14" s="12">
        <v>2025</v>
      </c>
      <c r="D14" s="13" t="s">
        <v>7</v>
      </c>
      <c r="E14" s="14"/>
      <c r="F14" s="15"/>
    </row>
    <row r="15" spans="1:6" ht="13.5" customHeight="1">
      <c r="A15" s="10" t="s">
        <v>510</v>
      </c>
      <c r="B15" s="11" t="s">
        <v>512</v>
      </c>
      <c r="C15" s="12" t="s">
        <v>7</v>
      </c>
      <c r="D15" s="13" t="s">
        <v>7</v>
      </c>
      <c r="E15" s="14"/>
      <c r="F15" s="15"/>
    </row>
    <row r="16" spans="1:6" ht="12.75" customHeight="1">
      <c r="A16" s="10" t="s">
        <v>513</v>
      </c>
      <c r="B16" s="11" t="s">
        <v>511</v>
      </c>
      <c r="C16" s="12" t="s">
        <v>7</v>
      </c>
      <c r="D16" s="13" t="s">
        <v>7</v>
      </c>
      <c r="E16" s="14"/>
      <c r="F16" s="15"/>
    </row>
    <row r="17" spans="1:6" ht="15" customHeight="1">
      <c r="A17" s="10" t="s">
        <v>16</v>
      </c>
      <c r="B17" s="11" t="s">
        <v>567</v>
      </c>
      <c r="C17" s="12">
        <v>188341</v>
      </c>
      <c r="D17" s="13" t="s">
        <v>7</v>
      </c>
      <c r="E17" s="14"/>
      <c r="F17" s="15"/>
    </row>
    <row r="18" spans="1:6" ht="19.5">
      <c r="A18" s="10" t="s">
        <v>18</v>
      </c>
      <c r="B18" s="11" t="s">
        <v>17</v>
      </c>
      <c r="C18" s="12">
        <v>145280</v>
      </c>
      <c r="D18" s="13" t="s">
        <v>7</v>
      </c>
      <c r="E18" s="14"/>
      <c r="F18" s="15"/>
    </row>
    <row r="19" spans="1:6" ht="16.5" customHeight="1">
      <c r="A19" s="10" t="s">
        <v>19</v>
      </c>
      <c r="B19" s="11" t="s">
        <v>568</v>
      </c>
      <c r="C19" s="12">
        <v>368954</v>
      </c>
      <c r="D19" s="13" t="s">
        <v>7</v>
      </c>
      <c r="E19" s="14"/>
      <c r="F19" s="15"/>
    </row>
    <row r="20" spans="1:6" ht="19.5">
      <c r="A20" s="10" t="s">
        <v>21</v>
      </c>
      <c r="B20" s="11" t="s">
        <v>569</v>
      </c>
      <c r="C20" s="12">
        <v>127420</v>
      </c>
      <c r="D20" s="13"/>
      <c r="E20" s="14"/>
      <c r="F20" s="15"/>
    </row>
    <row r="21" spans="1:6" ht="17.25" customHeight="1">
      <c r="A21" s="10" t="s">
        <v>22</v>
      </c>
      <c r="B21" s="11" t="s">
        <v>97</v>
      </c>
      <c r="C21" s="12">
        <v>250260</v>
      </c>
      <c r="D21" s="13" t="s">
        <v>7</v>
      </c>
      <c r="E21" s="14"/>
      <c r="F21" s="15"/>
    </row>
    <row r="22" spans="1:6" ht="16.5" customHeight="1">
      <c r="A22" s="10" t="s">
        <v>23</v>
      </c>
      <c r="B22" s="11" t="s">
        <v>24</v>
      </c>
      <c r="C22" s="12">
        <v>17880</v>
      </c>
      <c r="D22" s="13" t="s">
        <v>7</v>
      </c>
      <c r="E22" s="14"/>
      <c r="F22" s="15"/>
    </row>
    <row r="23" spans="1:6" ht="15" customHeight="1">
      <c r="A23" s="10" t="s">
        <v>25</v>
      </c>
      <c r="B23" s="11" t="s">
        <v>570</v>
      </c>
      <c r="C23" s="12">
        <v>184344</v>
      </c>
      <c r="D23" s="13" t="s">
        <v>7</v>
      </c>
      <c r="E23" s="14"/>
      <c r="F23" s="15"/>
    </row>
    <row r="24" spans="1:6" ht="18" customHeight="1">
      <c r="A24" s="10" t="s">
        <v>26</v>
      </c>
      <c r="B24" s="11" t="s">
        <v>570</v>
      </c>
      <c r="C24" s="12">
        <v>45600</v>
      </c>
      <c r="D24" s="13" t="s">
        <v>7</v>
      </c>
      <c r="E24" s="14"/>
      <c r="F24" s="15"/>
    </row>
    <row r="25" spans="1:6" ht="17.25" customHeight="1">
      <c r="A25" s="10" t="s">
        <v>27</v>
      </c>
      <c r="B25" s="11" t="s">
        <v>571</v>
      </c>
      <c r="C25" s="12">
        <v>3500</v>
      </c>
      <c r="D25" s="13" t="s">
        <v>7</v>
      </c>
      <c r="E25" s="14"/>
      <c r="F25" s="15"/>
    </row>
    <row r="26" spans="1:6" ht="17.25" customHeight="1">
      <c r="A26" s="10" t="s">
        <v>29</v>
      </c>
      <c r="B26" s="11" t="s">
        <v>28</v>
      </c>
      <c r="C26" s="12" t="s">
        <v>7</v>
      </c>
      <c r="D26" s="13" t="s">
        <v>7</v>
      </c>
      <c r="E26" s="14"/>
      <c r="F26" s="15"/>
    </row>
    <row r="27" spans="1:6" ht="15.75" customHeight="1">
      <c r="A27" s="10" t="s">
        <v>30</v>
      </c>
      <c r="B27" s="11" t="s">
        <v>52</v>
      </c>
      <c r="C27" s="12">
        <v>40860</v>
      </c>
      <c r="D27" s="13" t="s">
        <v>7</v>
      </c>
      <c r="E27" s="14"/>
      <c r="F27" s="15"/>
    </row>
    <row r="28" spans="1:6" ht="15" customHeight="1">
      <c r="A28" s="10" t="s">
        <v>32</v>
      </c>
      <c r="B28" s="11" t="s">
        <v>31</v>
      </c>
      <c r="C28" s="12" t="s">
        <v>7</v>
      </c>
      <c r="D28" s="13" t="s">
        <v>7</v>
      </c>
      <c r="E28" s="14"/>
      <c r="F28" s="15"/>
    </row>
    <row r="29" spans="1:6" ht="16.5" customHeight="1">
      <c r="A29" s="10" t="s">
        <v>33</v>
      </c>
      <c r="B29" s="11" t="s">
        <v>572</v>
      </c>
      <c r="C29" s="12" t="s">
        <v>7</v>
      </c>
      <c r="D29" s="13" t="s">
        <v>7</v>
      </c>
      <c r="E29" s="14" t="s">
        <v>35</v>
      </c>
      <c r="F29" s="15"/>
    </row>
    <row r="30" spans="1:6" ht="17.25" customHeight="1">
      <c r="A30" s="10" t="s">
        <v>36</v>
      </c>
      <c r="B30" s="11" t="s">
        <v>34</v>
      </c>
      <c r="C30" s="12" t="s">
        <v>7</v>
      </c>
      <c r="D30" s="13" t="s">
        <v>7</v>
      </c>
      <c r="E30" s="14"/>
      <c r="F30" s="15"/>
    </row>
    <row r="31" spans="1:6" ht="17.25" customHeight="1">
      <c r="A31" s="10" t="s">
        <v>37</v>
      </c>
      <c r="B31" s="11" t="s">
        <v>573</v>
      </c>
      <c r="C31" s="12">
        <v>12814</v>
      </c>
      <c r="D31" s="13" t="s">
        <v>506</v>
      </c>
      <c r="E31" s="14"/>
      <c r="F31" s="15"/>
    </row>
    <row r="32" spans="1:6" ht="17.25" customHeight="1">
      <c r="A32" s="10" t="s">
        <v>39</v>
      </c>
      <c r="B32" s="11" t="s">
        <v>149</v>
      </c>
      <c r="C32" s="12" t="s">
        <v>7</v>
      </c>
      <c r="D32" s="13" t="s">
        <v>7</v>
      </c>
      <c r="E32" s="14"/>
      <c r="F32" s="15"/>
    </row>
    <row r="33" spans="1:6" ht="15" customHeight="1">
      <c r="A33" s="10" t="s">
        <v>41</v>
      </c>
      <c r="B33" s="11" t="s">
        <v>574</v>
      </c>
      <c r="C33" s="12" t="s">
        <v>7</v>
      </c>
      <c r="D33" s="13" t="s">
        <v>7</v>
      </c>
      <c r="E33" s="14"/>
      <c r="F33" s="15"/>
    </row>
    <row r="34" spans="1:6" ht="16.5" customHeight="1">
      <c r="A34" s="10" t="s">
        <v>43</v>
      </c>
      <c r="B34" s="11" t="s">
        <v>575</v>
      </c>
      <c r="C34" s="12">
        <v>5000</v>
      </c>
      <c r="D34" s="13" t="s">
        <v>7</v>
      </c>
      <c r="E34" s="14"/>
      <c r="F34" s="15"/>
    </row>
    <row r="35" spans="1:6" ht="14.25" customHeight="1">
      <c r="A35" s="10" t="s">
        <v>44</v>
      </c>
      <c r="B35" s="11" t="s">
        <v>42</v>
      </c>
      <c r="C35" s="12" t="s">
        <v>7</v>
      </c>
      <c r="D35" s="13" t="s">
        <v>7</v>
      </c>
      <c r="E35" s="14"/>
      <c r="F35" s="15"/>
    </row>
    <row r="36" spans="1:6" ht="15" customHeight="1">
      <c r="A36" s="10" t="s">
        <v>81</v>
      </c>
      <c r="B36" s="11" t="s">
        <v>578</v>
      </c>
      <c r="C36" s="12">
        <v>648100</v>
      </c>
      <c r="D36" s="13" t="s">
        <v>7</v>
      </c>
      <c r="E36" s="14"/>
      <c r="F36" s="15"/>
    </row>
    <row r="37" spans="1:6" ht="17.25" customHeight="1">
      <c r="A37" s="10" t="s">
        <v>387</v>
      </c>
      <c r="B37" s="11" t="s">
        <v>576</v>
      </c>
      <c r="C37" s="12">
        <v>364080</v>
      </c>
      <c r="D37" s="13"/>
      <c r="E37" s="14"/>
      <c r="F37" s="15"/>
    </row>
    <row r="38" spans="1:6" ht="19.5">
      <c r="A38" s="10" t="s">
        <v>514</v>
      </c>
      <c r="B38" s="11" t="s">
        <v>577</v>
      </c>
      <c r="C38" s="12" t="s">
        <v>7</v>
      </c>
      <c r="D38" s="13"/>
      <c r="E38" s="12"/>
      <c r="F38" s="15"/>
    </row>
    <row r="39" spans="1:6" ht="19.5">
      <c r="A39" s="10" t="s">
        <v>517</v>
      </c>
      <c r="B39" s="11" t="s">
        <v>565</v>
      </c>
      <c r="C39" s="12">
        <v>592500</v>
      </c>
      <c r="D39" s="13"/>
      <c r="E39" s="12"/>
      <c r="F39" s="15"/>
    </row>
    <row r="40" spans="1:6" ht="16.5" customHeight="1">
      <c r="A40" s="10" t="s">
        <v>45</v>
      </c>
      <c r="B40" s="11" t="s">
        <v>46</v>
      </c>
      <c r="C40" s="12"/>
      <c r="D40" s="17"/>
      <c r="E40" s="12">
        <v>1342818</v>
      </c>
      <c r="F40" s="15" t="s">
        <v>515</v>
      </c>
    </row>
    <row r="41" spans="1:6" ht="15" customHeight="1">
      <c r="A41" s="10" t="s">
        <v>516</v>
      </c>
      <c r="B41" s="11" t="s">
        <v>579</v>
      </c>
      <c r="C41" s="12"/>
      <c r="D41" s="13"/>
      <c r="E41" s="18">
        <v>1154730</v>
      </c>
      <c r="F41" s="15" t="s">
        <v>7</v>
      </c>
    </row>
    <row r="42" spans="1:6" ht="16.5" customHeight="1">
      <c r="A42" s="10" t="s">
        <v>47</v>
      </c>
      <c r="B42" s="11" t="s">
        <v>48</v>
      </c>
      <c r="C42" s="12"/>
      <c r="D42" s="13"/>
      <c r="E42" s="14">
        <v>1763816</v>
      </c>
      <c r="F42" s="15" t="s">
        <v>518</v>
      </c>
    </row>
    <row r="43" spans="1:6" ht="16.5" customHeight="1">
      <c r="A43" s="10" t="s">
        <v>388</v>
      </c>
      <c r="B43" s="11" t="s">
        <v>581</v>
      </c>
      <c r="C43" s="12"/>
      <c r="D43" s="13"/>
      <c r="E43" s="14">
        <v>364080</v>
      </c>
      <c r="F43" s="15"/>
    </row>
    <row r="44" spans="1:6" ht="16.5" customHeight="1">
      <c r="A44" s="10" t="s">
        <v>49</v>
      </c>
      <c r="B44" s="11" t="s">
        <v>571</v>
      </c>
      <c r="C44" s="12"/>
      <c r="D44" s="13"/>
      <c r="E44" s="14">
        <v>18831616</v>
      </c>
      <c r="F44" s="15" t="s">
        <v>507</v>
      </c>
    </row>
    <row r="45" spans="1:6" ht="17.25" customHeight="1">
      <c r="A45" s="10" t="s">
        <v>51</v>
      </c>
      <c r="B45" s="11" t="s">
        <v>52</v>
      </c>
      <c r="C45" s="14"/>
      <c r="D45" s="13"/>
      <c r="E45" s="14">
        <v>12878768</v>
      </c>
      <c r="F45" s="15" t="s">
        <v>582</v>
      </c>
    </row>
    <row r="46" spans="1:6" ht="15.75" customHeight="1" thickBot="1">
      <c r="A46" s="19"/>
      <c r="B46" s="20"/>
      <c r="C46" s="21">
        <v>36335830</v>
      </c>
      <c r="D46" s="22" t="s">
        <v>500</v>
      </c>
      <c r="E46" s="21">
        <v>36335830</v>
      </c>
      <c r="F46" s="22" t="s">
        <v>500</v>
      </c>
    </row>
    <row r="47" spans="1:6" ht="18.75" customHeight="1" thickTop="1">
      <c r="A47" s="441" t="s">
        <v>519</v>
      </c>
      <c r="B47" s="3" t="s">
        <v>520</v>
      </c>
      <c r="C47" s="3" t="s">
        <v>521</v>
      </c>
      <c r="D47" s="3"/>
      <c r="E47" s="3"/>
      <c r="F47" s="3"/>
    </row>
    <row r="48" spans="1:6" ht="15.75" customHeight="1">
      <c r="A48" s="441" t="s">
        <v>522</v>
      </c>
      <c r="B48" s="3"/>
      <c r="C48" s="3" t="s">
        <v>523</v>
      </c>
      <c r="D48" s="3"/>
      <c r="E48" s="3"/>
      <c r="F48" s="3"/>
    </row>
    <row r="49" spans="1:6" ht="19.5">
      <c r="A49" s="440" t="s">
        <v>524</v>
      </c>
      <c r="B49" s="3"/>
      <c r="C49" s="3" t="s">
        <v>92</v>
      </c>
      <c r="D49" s="3"/>
      <c r="E49" s="3"/>
      <c r="F49" s="3"/>
    </row>
    <row r="50" spans="1:6" ht="19.5">
      <c r="A50" s="440"/>
      <c r="B50" s="3"/>
      <c r="C50" s="3"/>
      <c r="D50" s="3"/>
      <c r="E50" s="3"/>
      <c r="F50" s="3"/>
    </row>
    <row r="51" spans="1:6" ht="19.5">
      <c r="A51" s="3"/>
      <c r="B51" s="3"/>
      <c r="C51" s="3"/>
      <c r="D51" s="3"/>
      <c r="E51" s="3"/>
      <c r="F51" s="3"/>
    </row>
  </sheetData>
  <sheetProtection/>
  <mergeCells count="7">
    <mergeCell ref="A1:F1"/>
    <mergeCell ref="A2:F2"/>
    <mergeCell ref="A3:F3"/>
    <mergeCell ref="A4:A5"/>
    <mergeCell ref="B4:B5"/>
    <mergeCell ref="C4:D5"/>
    <mergeCell ref="E4:F5"/>
  </mergeCells>
  <printOptions/>
  <pageMargins left="0.3937007874015748" right="0" top="0" bottom="0" header="0" footer="0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135"/>
  <sheetViews>
    <sheetView zoomScalePageLayoutView="0" workbookViewId="0" topLeftCell="A16">
      <selection activeCell="D16" sqref="D16"/>
    </sheetView>
  </sheetViews>
  <sheetFormatPr defaultColWidth="9.140625" defaultRowHeight="15"/>
  <cols>
    <col min="1" max="1" width="32.8515625" style="0" customWidth="1"/>
    <col min="2" max="2" width="20.421875" style="0" customWidth="1"/>
    <col min="3" max="3" width="15.28125" style="0" customWidth="1"/>
    <col min="4" max="4" width="13.421875" style="0" customWidth="1"/>
  </cols>
  <sheetData>
    <row r="1" spans="1:4" ht="24">
      <c r="A1" s="448" t="s">
        <v>53</v>
      </c>
      <c r="B1" s="448"/>
      <c r="C1" s="451"/>
      <c r="D1" s="463"/>
    </row>
    <row r="2" spans="1:4" ht="24">
      <c r="A2" s="449"/>
      <c r="B2" s="449"/>
      <c r="C2" s="452" t="s">
        <v>542</v>
      </c>
      <c r="D2" s="461"/>
    </row>
    <row r="3" spans="1:4" ht="24">
      <c r="A3" s="449"/>
      <c r="B3" s="449" t="s">
        <v>529</v>
      </c>
      <c r="C3" s="452"/>
      <c r="D3" s="461"/>
    </row>
    <row r="4" spans="1:4" ht="24">
      <c r="A4" s="450"/>
      <c r="B4" s="450"/>
      <c r="C4" s="453" t="s">
        <v>540</v>
      </c>
      <c r="D4" s="462"/>
    </row>
    <row r="5" spans="1:4" ht="24">
      <c r="A5" s="449"/>
      <c r="B5" s="449"/>
      <c r="C5" s="456"/>
      <c r="D5" s="457" t="s">
        <v>543</v>
      </c>
    </row>
    <row r="6" spans="1:4" ht="24">
      <c r="A6" s="447" t="s">
        <v>530</v>
      </c>
      <c r="B6" s="454" t="s">
        <v>560</v>
      </c>
      <c r="C6" s="447"/>
      <c r="D6" s="458">
        <v>8809160.32</v>
      </c>
    </row>
    <row r="7" spans="1:4" ht="24">
      <c r="A7" s="447" t="s">
        <v>541</v>
      </c>
      <c r="B7" s="447"/>
      <c r="C7" s="447"/>
      <c r="D7" s="458"/>
    </row>
    <row r="8" spans="1:4" ht="24">
      <c r="A8" s="465" t="s">
        <v>531</v>
      </c>
      <c r="B8" s="465" t="s">
        <v>532</v>
      </c>
      <c r="C8" s="466" t="s">
        <v>391</v>
      </c>
      <c r="D8" s="458"/>
    </row>
    <row r="9" spans="1:4" ht="24">
      <c r="A9" s="447"/>
      <c r="B9" s="454"/>
      <c r="C9" s="455"/>
      <c r="D9" s="458"/>
    </row>
    <row r="10" spans="1:4" ht="24">
      <c r="A10" s="447"/>
      <c r="B10" s="454"/>
      <c r="C10" s="455"/>
      <c r="D10" s="458"/>
    </row>
    <row r="11" spans="1:4" ht="24">
      <c r="A11" s="447" t="s">
        <v>624</v>
      </c>
      <c r="B11" s="447"/>
      <c r="C11" s="455"/>
      <c r="D11" s="458"/>
    </row>
    <row r="12" spans="1:4" ht="24">
      <c r="A12" s="465" t="s">
        <v>533</v>
      </c>
      <c r="B12" s="466" t="s">
        <v>534</v>
      </c>
      <c r="C12" s="466" t="s">
        <v>391</v>
      </c>
      <c r="D12" s="458"/>
    </row>
    <row r="13" spans="1:4" ht="24">
      <c r="A13" s="454" t="s">
        <v>550</v>
      </c>
      <c r="B13" s="455">
        <v>2994110</v>
      </c>
      <c r="C13" s="468">
        <v>2000</v>
      </c>
      <c r="D13" s="458"/>
    </row>
    <row r="14" spans="1:4" ht="24">
      <c r="A14" s="454" t="s">
        <v>548</v>
      </c>
      <c r="B14" s="455">
        <v>2995008</v>
      </c>
      <c r="C14" s="468">
        <v>5458.5</v>
      </c>
      <c r="D14" s="458"/>
    </row>
    <row r="15" spans="1:4" ht="24">
      <c r="A15" s="454" t="s">
        <v>625</v>
      </c>
      <c r="B15" s="539" t="s">
        <v>626</v>
      </c>
      <c r="C15" s="468">
        <v>4150</v>
      </c>
      <c r="D15" s="458">
        <f>SUM(C13:C15)</f>
        <v>11608.5</v>
      </c>
    </row>
    <row r="16" spans="1:4" ht="21">
      <c r="A16" s="467"/>
      <c r="C16" s="469"/>
      <c r="D16" s="458"/>
    </row>
    <row r="17" spans="1:4" ht="21">
      <c r="A17" s="467"/>
      <c r="C17" s="469"/>
      <c r="D17" s="458"/>
    </row>
    <row r="18" ht="14.25">
      <c r="A18" s="467"/>
    </row>
    <row r="19" ht="14.25">
      <c r="A19" s="467"/>
    </row>
    <row r="20" spans="1:4" ht="24">
      <c r="A20" s="447" t="s">
        <v>535</v>
      </c>
      <c r="B20" s="447"/>
      <c r="C20" s="455"/>
      <c r="D20" s="458"/>
    </row>
    <row r="21" spans="1:4" ht="24">
      <c r="A21" s="465" t="s">
        <v>536</v>
      </c>
      <c r="B21" s="466" t="s">
        <v>537</v>
      </c>
      <c r="C21" s="466" t="s">
        <v>391</v>
      </c>
      <c r="D21" s="458"/>
    </row>
    <row r="22" spans="1:4" ht="24">
      <c r="A22" s="447"/>
      <c r="B22" s="447"/>
      <c r="C22" s="447"/>
      <c r="D22" s="458"/>
    </row>
    <row r="23" spans="1:4" ht="24">
      <c r="A23" s="447"/>
      <c r="B23" s="447"/>
      <c r="C23" s="447"/>
      <c r="D23" s="458"/>
    </row>
    <row r="24" spans="1:4" ht="24">
      <c r="A24" s="447"/>
      <c r="B24" s="447"/>
      <c r="C24" s="447"/>
      <c r="D24" s="458"/>
    </row>
    <row r="25" spans="1:4" ht="24">
      <c r="A25" s="447" t="s">
        <v>538</v>
      </c>
      <c r="B25" s="454" t="s">
        <v>560</v>
      </c>
      <c r="C25" s="447"/>
      <c r="D25" s="458">
        <v>8797551.82</v>
      </c>
    </row>
    <row r="26" spans="1:4" ht="24">
      <c r="A26" s="448" t="s">
        <v>539</v>
      </c>
      <c r="B26" s="448"/>
      <c r="C26" s="451" t="s">
        <v>520</v>
      </c>
      <c r="D26" s="459"/>
    </row>
    <row r="27" spans="1:4" ht="24">
      <c r="A27" s="449"/>
      <c r="B27" s="449"/>
      <c r="C27" s="452"/>
      <c r="D27" s="460"/>
    </row>
    <row r="28" spans="1:4" ht="24">
      <c r="A28" s="449" t="s">
        <v>555</v>
      </c>
      <c r="B28" s="449" t="s">
        <v>564</v>
      </c>
      <c r="C28" s="452" t="s">
        <v>556</v>
      </c>
      <c r="D28" s="461"/>
    </row>
    <row r="29" spans="1:4" ht="24">
      <c r="A29" s="450" t="s">
        <v>553</v>
      </c>
      <c r="B29" s="450"/>
      <c r="C29" s="453" t="s">
        <v>554</v>
      </c>
      <c r="D29" s="462"/>
    </row>
    <row r="35" spans="1:3" ht="24">
      <c r="A35" s="447" t="s">
        <v>552</v>
      </c>
      <c r="B35" s="447"/>
      <c r="C35" s="447"/>
    </row>
    <row r="36" spans="1:3" ht="24">
      <c r="A36" s="466" t="s">
        <v>533</v>
      </c>
      <c r="B36" s="466" t="s">
        <v>534</v>
      </c>
      <c r="C36" s="466" t="s">
        <v>391</v>
      </c>
    </row>
    <row r="37" spans="1:3" ht="24">
      <c r="A37" s="454" t="s">
        <v>497</v>
      </c>
      <c r="B37" s="447">
        <v>2995031</v>
      </c>
      <c r="C37" s="464"/>
    </row>
    <row r="38" spans="1:4" ht="24">
      <c r="A38" s="454" t="s">
        <v>544</v>
      </c>
      <c r="B38" s="447">
        <v>2995030</v>
      </c>
      <c r="C38" s="464"/>
      <c r="D38" s="447"/>
    </row>
    <row r="39" spans="1:4" ht="24">
      <c r="A39" s="454" t="s">
        <v>544</v>
      </c>
      <c r="B39" s="447">
        <v>2995029</v>
      </c>
      <c r="C39" s="464"/>
      <c r="D39" s="447"/>
    </row>
    <row r="40" spans="1:4" ht="24">
      <c r="A40" s="454" t="s">
        <v>544</v>
      </c>
      <c r="B40" s="447">
        <v>2995028</v>
      </c>
      <c r="C40" s="464"/>
      <c r="D40" s="447"/>
    </row>
    <row r="41" spans="1:4" ht="24">
      <c r="A41" s="454" t="s">
        <v>544</v>
      </c>
      <c r="B41" s="447">
        <v>2995027</v>
      </c>
      <c r="C41" s="464"/>
      <c r="D41" s="447"/>
    </row>
    <row r="42" spans="1:4" ht="24">
      <c r="A42" s="454" t="s">
        <v>544</v>
      </c>
      <c r="B42" s="447">
        <v>2995026</v>
      </c>
      <c r="C42" s="464">
        <v>10890</v>
      </c>
      <c r="D42" s="447"/>
    </row>
    <row r="43" spans="1:4" ht="24">
      <c r="A43" s="454" t="s">
        <v>544</v>
      </c>
      <c r="B43" s="447">
        <v>2995025</v>
      </c>
      <c r="C43" s="464"/>
      <c r="D43" s="447"/>
    </row>
    <row r="44" spans="1:4" ht="24">
      <c r="A44" s="454" t="s">
        <v>544</v>
      </c>
      <c r="B44" s="447">
        <v>2995024</v>
      </c>
      <c r="C44" s="464"/>
      <c r="D44" s="447"/>
    </row>
    <row r="45" spans="1:4" ht="24">
      <c r="A45" s="454" t="s">
        <v>544</v>
      </c>
      <c r="B45" s="447">
        <v>2995023</v>
      </c>
      <c r="C45" s="464">
        <v>17226</v>
      </c>
      <c r="D45" s="447"/>
    </row>
    <row r="46" spans="1:4" ht="24">
      <c r="A46" s="454" t="s">
        <v>544</v>
      </c>
      <c r="B46" s="447">
        <v>2995022</v>
      </c>
      <c r="C46" s="464"/>
      <c r="D46" s="447"/>
    </row>
    <row r="47" spans="1:4" ht="24">
      <c r="A47" s="454" t="s">
        <v>544</v>
      </c>
      <c r="B47" s="447">
        <v>2995021</v>
      </c>
      <c r="C47" s="464"/>
      <c r="D47" s="447"/>
    </row>
    <row r="48" spans="1:4" ht="24">
      <c r="A48" s="454" t="s">
        <v>544</v>
      </c>
      <c r="B48" s="447">
        <v>2995020</v>
      </c>
      <c r="C48" s="464"/>
      <c r="D48" s="447"/>
    </row>
    <row r="49" spans="1:4" ht="24">
      <c r="A49" s="454" t="s">
        <v>545</v>
      </c>
      <c r="B49" s="447">
        <v>2995018</v>
      </c>
      <c r="C49" s="464"/>
      <c r="D49" s="447"/>
    </row>
    <row r="50" spans="1:4" ht="24">
      <c r="A50" s="454" t="s">
        <v>545</v>
      </c>
      <c r="B50" s="447">
        <v>2995017</v>
      </c>
      <c r="C50" s="464"/>
      <c r="D50" s="447"/>
    </row>
    <row r="51" spans="1:4" ht="24">
      <c r="A51" s="454" t="s">
        <v>545</v>
      </c>
      <c r="B51" s="447">
        <v>2995016</v>
      </c>
      <c r="C51" s="464"/>
      <c r="D51" s="447"/>
    </row>
    <row r="52" spans="1:4" ht="24">
      <c r="A52" s="454" t="s">
        <v>546</v>
      </c>
      <c r="B52" s="447">
        <v>2995015</v>
      </c>
      <c r="C52" s="464"/>
      <c r="D52" s="447"/>
    </row>
    <row r="53" spans="1:4" ht="24">
      <c r="A53" s="454" t="s">
        <v>546</v>
      </c>
      <c r="B53" s="447">
        <v>2995013</v>
      </c>
      <c r="C53" s="464">
        <v>712.8</v>
      </c>
      <c r="D53" s="447"/>
    </row>
    <row r="54" spans="1:4" ht="24">
      <c r="A54" s="454" t="s">
        <v>547</v>
      </c>
      <c r="B54" s="447">
        <v>2995010</v>
      </c>
      <c r="C54" s="464"/>
      <c r="D54" s="447"/>
    </row>
    <row r="55" spans="1:4" ht="24">
      <c r="A55" s="454" t="s">
        <v>548</v>
      </c>
      <c r="B55" s="447">
        <v>2995006</v>
      </c>
      <c r="C55" s="464"/>
      <c r="D55" s="447"/>
    </row>
    <row r="56" spans="1:4" ht="24">
      <c r="A56" s="454" t="s">
        <v>548</v>
      </c>
      <c r="B56" s="447">
        <v>2995007</v>
      </c>
      <c r="C56" s="464"/>
      <c r="D56" s="447"/>
    </row>
    <row r="57" spans="1:4" ht="24">
      <c r="A57" s="454" t="s">
        <v>548</v>
      </c>
      <c r="B57" s="447">
        <v>2995008</v>
      </c>
      <c r="C57" s="464">
        <v>5458.5</v>
      </c>
      <c r="D57" s="447"/>
    </row>
    <row r="58" spans="1:4" ht="24">
      <c r="A58" s="454" t="s">
        <v>549</v>
      </c>
      <c r="B58" s="447">
        <v>2995000</v>
      </c>
      <c r="C58" s="464"/>
      <c r="D58" s="447"/>
    </row>
    <row r="59" spans="1:4" ht="24">
      <c r="A59" s="454" t="s">
        <v>549</v>
      </c>
      <c r="B59" s="447">
        <v>2995001</v>
      </c>
      <c r="C59" s="464"/>
      <c r="D59" s="447"/>
    </row>
    <row r="60" spans="1:4" ht="24">
      <c r="A60" s="454" t="s">
        <v>549</v>
      </c>
      <c r="B60" s="447">
        <v>2994998</v>
      </c>
      <c r="C60" s="464"/>
      <c r="D60" s="447"/>
    </row>
    <row r="61" spans="1:4" ht="24">
      <c r="A61" s="454" t="s">
        <v>550</v>
      </c>
      <c r="B61" s="447">
        <v>2994110</v>
      </c>
      <c r="C61" s="464">
        <v>2000</v>
      </c>
      <c r="D61" s="447"/>
    </row>
    <row r="62" spans="1:4" ht="24">
      <c r="A62" s="454"/>
      <c r="B62" s="447"/>
      <c r="C62" s="464">
        <f>SUM(C37:C61)</f>
        <v>36287.3</v>
      </c>
      <c r="D62" s="447"/>
    </row>
    <row r="63" spans="1:4" ht="24">
      <c r="A63" s="454"/>
      <c r="B63" s="447"/>
      <c r="C63" s="447"/>
      <c r="D63" s="447"/>
    </row>
    <row r="64" spans="1:4" ht="24">
      <c r="A64" s="448" t="s">
        <v>53</v>
      </c>
      <c r="B64" s="448"/>
      <c r="C64" s="451"/>
      <c r="D64" s="463"/>
    </row>
    <row r="65" spans="1:4" ht="24">
      <c r="A65" s="449"/>
      <c r="B65" s="449"/>
      <c r="C65" s="452" t="s">
        <v>557</v>
      </c>
      <c r="D65" s="461"/>
    </row>
    <row r="66" spans="1:4" ht="24">
      <c r="A66" s="449"/>
      <c r="B66" s="449" t="s">
        <v>529</v>
      </c>
      <c r="C66" s="452"/>
      <c r="D66" s="461"/>
    </row>
    <row r="67" spans="1:4" ht="24">
      <c r="A67" s="450"/>
      <c r="B67" s="450"/>
      <c r="C67" s="453" t="s">
        <v>558</v>
      </c>
      <c r="D67" s="462"/>
    </row>
    <row r="68" spans="1:4" ht="24">
      <c r="A68" s="449"/>
      <c r="B68" s="449"/>
      <c r="C68" s="456"/>
      <c r="D68" s="457" t="s">
        <v>543</v>
      </c>
    </row>
    <row r="69" spans="1:4" ht="24">
      <c r="A69" s="447" t="s">
        <v>530</v>
      </c>
      <c r="B69" s="454" t="s">
        <v>559</v>
      </c>
      <c r="C69" s="447"/>
      <c r="D69" s="458">
        <v>4752318.32</v>
      </c>
    </row>
    <row r="70" spans="1:4" ht="24">
      <c r="A70" s="447" t="s">
        <v>541</v>
      </c>
      <c r="B70" s="447"/>
      <c r="C70" s="447"/>
      <c r="D70" s="458"/>
    </row>
    <row r="71" spans="1:4" ht="24">
      <c r="A71" s="465" t="s">
        <v>531</v>
      </c>
      <c r="B71" s="465" t="s">
        <v>532</v>
      </c>
      <c r="C71" s="466" t="s">
        <v>391</v>
      </c>
      <c r="D71" s="458"/>
    </row>
    <row r="72" spans="1:4" ht="24">
      <c r="A72" s="447"/>
      <c r="B72" s="454"/>
      <c r="C72" s="455"/>
      <c r="D72" s="458"/>
    </row>
    <row r="73" spans="1:4" ht="24">
      <c r="A73" s="447"/>
      <c r="B73" s="454"/>
      <c r="C73" s="455"/>
      <c r="D73" s="458"/>
    </row>
    <row r="74" spans="1:4" ht="24">
      <c r="A74" s="447" t="s">
        <v>551</v>
      </c>
      <c r="B74" s="447"/>
      <c r="C74" s="455"/>
      <c r="D74" s="458"/>
    </row>
    <row r="75" spans="1:4" ht="24">
      <c r="A75" s="465" t="s">
        <v>533</v>
      </c>
      <c r="B75" s="466" t="s">
        <v>534</v>
      </c>
      <c r="C75" s="466" t="s">
        <v>391</v>
      </c>
      <c r="D75" s="458"/>
    </row>
    <row r="76" spans="1:4" ht="24">
      <c r="A76" s="454" t="s">
        <v>561</v>
      </c>
      <c r="B76" s="455">
        <v>10048677</v>
      </c>
      <c r="C76" s="468">
        <v>21242</v>
      </c>
      <c r="D76" s="458"/>
    </row>
    <row r="77" spans="1:4" ht="24">
      <c r="A77" s="454"/>
      <c r="B77" s="455"/>
      <c r="C77" s="468"/>
      <c r="D77" s="470">
        <f>SUM(C71:C77)</f>
        <v>21242</v>
      </c>
    </row>
    <row r="78" spans="1:4" ht="24">
      <c r="A78" s="454"/>
      <c r="B78" s="454"/>
      <c r="C78" s="468"/>
      <c r="D78" s="458"/>
    </row>
    <row r="79" spans="1:4" ht="21">
      <c r="A79" s="467"/>
      <c r="C79" s="469"/>
      <c r="D79" s="458"/>
    </row>
    <row r="80" spans="1:4" ht="21">
      <c r="A80" s="467"/>
      <c r="C80" s="469"/>
      <c r="D80" s="458"/>
    </row>
    <row r="81" ht="14.25">
      <c r="A81" s="467"/>
    </row>
    <row r="82" ht="21">
      <c r="D82" s="470"/>
    </row>
    <row r="83" spans="1:4" ht="24">
      <c r="A83" s="447" t="s">
        <v>535</v>
      </c>
      <c r="B83" s="447"/>
      <c r="C83" s="455"/>
      <c r="D83" s="458"/>
    </row>
    <row r="84" spans="1:4" ht="24">
      <c r="A84" s="465" t="s">
        <v>536</v>
      </c>
      <c r="B84" s="466" t="s">
        <v>537</v>
      </c>
      <c r="C84" s="466" t="s">
        <v>391</v>
      </c>
      <c r="D84" s="458"/>
    </row>
    <row r="85" spans="1:4" ht="24">
      <c r="A85" s="447" t="s">
        <v>562</v>
      </c>
      <c r="B85" s="447"/>
      <c r="C85" s="464">
        <v>7397.26</v>
      </c>
      <c r="D85" s="458"/>
    </row>
    <row r="86" spans="1:4" ht="24">
      <c r="A86" s="447"/>
      <c r="B86" s="447"/>
      <c r="C86" s="447"/>
      <c r="D86" s="458"/>
    </row>
    <row r="87" spans="1:4" ht="24">
      <c r="A87" s="447"/>
      <c r="B87" s="447"/>
      <c r="C87" s="447"/>
      <c r="D87" s="458"/>
    </row>
    <row r="88" spans="1:4" ht="24">
      <c r="A88" s="447" t="s">
        <v>538</v>
      </c>
      <c r="B88" s="454" t="s">
        <v>560</v>
      </c>
      <c r="C88" s="447"/>
      <c r="D88" s="458">
        <v>4723679.06</v>
      </c>
    </row>
    <row r="89" spans="1:4" ht="24">
      <c r="A89" s="448" t="s">
        <v>539</v>
      </c>
      <c r="B89" s="448"/>
      <c r="C89" s="451" t="s">
        <v>520</v>
      </c>
      <c r="D89" s="459"/>
    </row>
    <row r="90" spans="1:4" ht="24">
      <c r="A90" s="449"/>
      <c r="B90" s="449"/>
      <c r="C90" s="452"/>
      <c r="D90" s="460"/>
    </row>
    <row r="91" spans="1:4" ht="24">
      <c r="A91" s="449" t="s">
        <v>555</v>
      </c>
      <c r="B91" s="449" t="s">
        <v>563</v>
      </c>
      <c r="C91" s="452" t="s">
        <v>556</v>
      </c>
      <c r="D91" s="461"/>
    </row>
    <row r="92" spans="1:4" ht="24">
      <c r="A92" s="450" t="s">
        <v>553</v>
      </c>
      <c r="B92" s="450"/>
      <c r="C92" s="453" t="s">
        <v>554</v>
      </c>
      <c r="D92" s="462"/>
    </row>
    <row r="97" spans="1:4" ht="24">
      <c r="A97" s="454"/>
      <c r="B97" s="447"/>
      <c r="C97" s="447"/>
      <c r="D97" s="447"/>
    </row>
    <row r="98" spans="1:4" ht="24">
      <c r="A98" s="454"/>
      <c r="B98" s="447"/>
      <c r="C98" s="447"/>
      <c r="D98" s="447"/>
    </row>
    <row r="99" spans="1:4" ht="24">
      <c r="A99" s="454"/>
      <c r="B99" s="447"/>
      <c r="C99" s="447"/>
      <c r="D99" s="447"/>
    </row>
    <row r="100" spans="1:4" ht="24">
      <c r="A100" s="454"/>
      <c r="B100" s="447"/>
      <c r="C100" s="447"/>
      <c r="D100" s="447"/>
    </row>
    <row r="101" spans="1:4" ht="24">
      <c r="A101" s="454"/>
      <c r="B101" s="447"/>
      <c r="C101" s="447"/>
      <c r="D101" s="447"/>
    </row>
    <row r="102" spans="1:4" ht="24">
      <c r="A102" s="454"/>
      <c r="B102" s="447"/>
      <c r="C102" s="447"/>
      <c r="D102" s="447"/>
    </row>
    <row r="103" spans="1:4" ht="24">
      <c r="A103" s="454"/>
      <c r="B103" s="447"/>
      <c r="C103" s="447"/>
      <c r="D103" s="447"/>
    </row>
    <row r="104" spans="1:4" ht="24">
      <c r="A104" s="454"/>
      <c r="B104" s="447"/>
      <c r="C104" s="447"/>
      <c r="D104" s="447"/>
    </row>
    <row r="105" spans="1:4" ht="24">
      <c r="A105" s="454"/>
      <c r="B105" s="447"/>
      <c r="C105" s="447"/>
      <c r="D105" s="447"/>
    </row>
    <row r="106" spans="1:4" ht="24">
      <c r="A106" s="454"/>
      <c r="B106" s="447"/>
      <c r="C106" s="447"/>
      <c r="D106" s="447"/>
    </row>
    <row r="107" spans="1:4" ht="24">
      <c r="A107" s="454"/>
      <c r="B107" s="447"/>
      <c r="C107" s="447"/>
      <c r="D107" s="447"/>
    </row>
    <row r="108" spans="1:4" ht="24">
      <c r="A108" s="454"/>
      <c r="B108" s="447"/>
      <c r="C108" s="447"/>
      <c r="D108" s="447"/>
    </row>
    <row r="109" spans="1:4" ht="24">
      <c r="A109" s="454"/>
      <c r="B109" s="447"/>
      <c r="C109" s="447"/>
      <c r="D109" s="447"/>
    </row>
    <row r="110" spans="1:4" ht="24">
      <c r="A110" s="454"/>
      <c r="B110" s="447"/>
      <c r="C110" s="447"/>
      <c r="D110" s="447"/>
    </row>
    <row r="111" spans="1:4" ht="24">
      <c r="A111" s="454"/>
      <c r="B111" s="447"/>
      <c r="C111" s="447"/>
      <c r="D111" s="447"/>
    </row>
    <row r="112" spans="1:4" ht="24">
      <c r="A112" s="454"/>
      <c r="B112" s="447"/>
      <c r="C112" s="447"/>
      <c r="D112" s="447"/>
    </row>
    <row r="113" spans="1:4" ht="24">
      <c r="A113" s="454"/>
      <c r="B113" s="447"/>
      <c r="C113" s="447"/>
      <c r="D113" s="447"/>
    </row>
    <row r="114" spans="1:4" ht="24">
      <c r="A114" s="454"/>
      <c r="B114" s="447"/>
      <c r="C114" s="447"/>
      <c r="D114" s="447"/>
    </row>
    <row r="115" spans="1:4" ht="24">
      <c r="A115" s="454"/>
      <c r="B115" s="447"/>
      <c r="C115" s="447"/>
      <c r="D115" s="447"/>
    </row>
    <row r="116" spans="1:4" ht="24">
      <c r="A116" s="454"/>
      <c r="B116" s="447"/>
      <c r="C116" s="447"/>
      <c r="D116" s="447"/>
    </row>
    <row r="117" spans="1:4" ht="24">
      <c r="A117" s="454"/>
      <c r="B117" s="447"/>
      <c r="C117" s="447"/>
      <c r="D117" s="447"/>
    </row>
    <row r="118" spans="1:4" ht="24">
      <c r="A118" s="454"/>
      <c r="B118" s="447"/>
      <c r="C118" s="447"/>
      <c r="D118" s="447"/>
    </row>
    <row r="119" spans="1:4" ht="24">
      <c r="A119" s="454"/>
      <c r="B119" s="447"/>
      <c r="C119" s="447"/>
      <c r="D119" s="447"/>
    </row>
    <row r="120" spans="1:4" ht="24">
      <c r="A120" s="454"/>
      <c r="B120" s="447"/>
      <c r="C120" s="447"/>
      <c r="D120" s="447"/>
    </row>
    <row r="121" spans="1:4" ht="24">
      <c r="A121" s="454"/>
      <c r="B121" s="447"/>
      <c r="C121" s="447"/>
      <c r="D121" s="447"/>
    </row>
    <row r="122" spans="1:4" ht="24">
      <c r="A122" s="454"/>
      <c r="B122" s="447"/>
      <c r="C122" s="447"/>
      <c r="D122" s="447"/>
    </row>
    <row r="123" spans="1:4" ht="24">
      <c r="A123" s="454"/>
      <c r="B123" s="447"/>
      <c r="C123" s="447"/>
      <c r="D123" s="447"/>
    </row>
    <row r="124" spans="1:4" ht="24">
      <c r="A124" s="454"/>
      <c r="B124" s="447"/>
      <c r="C124" s="447"/>
      <c r="D124" s="447"/>
    </row>
    <row r="125" spans="1:4" ht="24">
      <c r="A125" s="454"/>
      <c r="B125" s="447"/>
      <c r="C125" s="447"/>
      <c r="D125" s="447"/>
    </row>
    <row r="126" spans="1:4" ht="24">
      <c r="A126" s="454"/>
      <c r="B126" s="447"/>
      <c r="C126" s="447"/>
      <c r="D126" s="447"/>
    </row>
    <row r="127" spans="1:4" ht="24">
      <c r="A127" s="454"/>
      <c r="B127" s="447"/>
      <c r="C127" s="447"/>
      <c r="D127" s="447"/>
    </row>
    <row r="128" spans="1:4" ht="24">
      <c r="A128" s="454"/>
      <c r="B128" s="447"/>
      <c r="C128" s="447"/>
      <c r="D128" s="447"/>
    </row>
    <row r="129" spans="1:4" ht="24">
      <c r="A129" s="454"/>
      <c r="B129" s="447"/>
      <c r="C129" s="447"/>
      <c r="D129" s="447"/>
    </row>
    <row r="130" spans="1:4" ht="24">
      <c r="A130" s="447"/>
      <c r="B130" s="447"/>
      <c r="C130" s="447"/>
      <c r="D130" s="447"/>
    </row>
    <row r="131" spans="1:4" ht="24">
      <c r="A131" s="447"/>
      <c r="B131" s="447"/>
      <c r="C131" s="447"/>
      <c r="D131" s="447"/>
    </row>
    <row r="132" spans="1:4" ht="24">
      <c r="A132" s="447"/>
      <c r="B132" s="447"/>
      <c r="C132" s="447"/>
      <c r="D132" s="447"/>
    </row>
    <row r="133" spans="1:4" ht="24">
      <c r="A133" s="447"/>
      <c r="B133" s="447"/>
      <c r="C133" s="447"/>
      <c r="D133" s="447"/>
    </row>
    <row r="134" spans="1:4" ht="24">
      <c r="A134" s="447"/>
      <c r="B134" s="447"/>
      <c r="C134" s="447"/>
      <c r="D134" s="447"/>
    </row>
    <row r="135" spans="1:4" ht="24">
      <c r="A135" s="447"/>
      <c r="B135" s="447"/>
      <c r="C135" s="447"/>
      <c r="D135" s="447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9"/>
  <sheetViews>
    <sheetView zoomScalePageLayoutView="0" workbookViewId="0" topLeftCell="A1">
      <selection activeCell="B11" sqref="B11"/>
    </sheetView>
  </sheetViews>
  <sheetFormatPr defaultColWidth="9.140625" defaultRowHeight="15"/>
  <cols>
    <col min="1" max="1" width="17.7109375" style="0" customWidth="1"/>
    <col min="2" max="2" width="21.57421875" style="0" customWidth="1"/>
    <col min="4" max="4" width="20.7109375" style="0" customWidth="1"/>
    <col min="5" max="5" width="10.8515625" style="0" bestFit="1" customWidth="1"/>
  </cols>
  <sheetData>
    <row r="1" spans="1:6" ht="24">
      <c r="A1" s="648" t="s">
        <v>597</v>
      </c>
      <c r="B1" s="648"/>
      <c r="C1" s="648"/>
      <c r="D1" s="648"/>
      <c r="E1" s="648"/>
      <c r="F1" s="447"/>
    </row>
    <row r="2" spans="1:6" ht="24">
      <c r="A2" s="649" t="s">
        <v>598</v>
      </c>
      <c r="B2" s="649"/>
      <c r="C2" s="649"/>
      <c r="D2" s="649"/>
      <c r="E2" s="649"/>
      <c r="F2" s="447"/>
    </row>
    <row r="3" spans="1:6" ht="24">
      <c r="A3" s="524"/>
      <c r="B3" s="529" t="s">
        <v>604</v>
      </c>
      <c r="C3" s="524"/>
      <c r="D3" s="526" t="s">
        <v>607</v>
      </c>
      <c r="E3" s="650" t="s">
        <v>461</v>
      </c>
      <c r="F3" s="447"/>
    </row>
    <row r="4" spans="1:6" ht="24">
      <c r="A4" s="530" t="s">
        <v>418</v>
      </c>
      <c r="B4" s="525"/>
      <c r="C4" s="525" t="s">
        <v>605</v>
      </c>
      <c r="D4" s="526" t="s">
        <v>373</v>
      </c>
      <c r="E4" s="651"/>
      <c r="F4" s="447"/>
    </row>
    <row r="5" spans="1:6" ht="24">
      <c r="A5" s="527" t="s">
        <v>104</v>
      </c>
      <c r="B5" s="528" t="s">
        <v>468</v>
      </c>
      <c r="C5" s="526" t="s">
        <v>606</v>
      </c>
      <c r="D5" s="523">
        <v>412500</v>
      </c>
      <c r="E5" s="523">
        <v>412500</v>
      </c>
      <c r="F5" s="447"/>
    </row>
    <row r="6" spans="1:6" ht="24">
      <c r="A6" s="527"/>
      <c r="B6" s="528"/>
      <c r="C6" s="526" t="s">
        <v>403</v>
      </c>
      <c r="D6" s="523">
        <v>412500</v>
      </c>
      <c r="E6" s="523">
        <v>412500</v>
      </c>
      <c r="F6" s="447"/>
    </row>
    <row r="7" spans="1:6" ht="24">
      <c r="A7" s="645" t="s">
        <v>454</v>
      </c>
      <c r="B7" s="646"/>
      <c r="C7" s="647"/>
      <c r="D7" s="523">
        <v>412500</v>
      </c>
      <c r="E7" s="523">
        <v>412500</v>
      </c>
      <c r="F7" s="447"/>
    </row>
    <row r="8" spans="1:6" ht="24">
      <c r="A8" s="447"/>
      <c r="B8" s="447"/>
      <c r="C8" s="447"/>
      <c r="D8" s="447"/>
      <c r="E8" s="447"/>
      <c r="F8" s="447"/>
    </row>
    <row r="9" spans="1:6" ht="24">
      <c r="A9" s="447"/>
      <c r="B9" s="447"/>
      <c r="C9" s="447"/>
      <c r="D9" s="447"/>
      <c r="E9" s="447"/>
      <c r="F9" s="447"/>
    </row>
  </sheetData>
  <sheetProtection/>
  <mergeCells count="4">
    <mergeCell ref="A7:C7"/>
    <mergeCell ref="A1:E1"/>
    <mergeCell ref="A2:E2"/>
    <mergeCell ref="E3:E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81"/>
  <sheetViews>
    <sheetView zoomScalePageLayoutView="0" workbookViewId="0" topLeftCell="A17">
      <selection activeCell="I26" sqref="I26"/>
    </sheetView>
  </sheetViews>
  <sheetFormatPr defaultColWidth="9.140625" defaultRowHeight="15"/>
  <cols>
    <col min="1" max="1" width="9.421875" style="23" customWidth="1"/>
    <col min="2" max="2" width="2.7109375" style="23" customWidth="1"/>
    <col min="3" max="3" width="9.140625" style="23" customWidth="1"/>
    <col min="4" max="4" width="2.7109375" style="23" customWidth="1"/>
    <col min="5" max="5" width="11.421875" style="23" customWidth="1"/>
    <col min="6" max="6" width="2.7109375" style="23" customWidth="1"/>
    <col min="7" max="7" width="10.421875" style="23" customWidth="1"/>
    <col min="8" max="8" width="3.28125" style="23" customWidth="1"/>
    <col min="9" max="9" width="22.00390625" style="23" customWidth="1"/>
    <col min="10" max="10" width="6.57421875" style="23" customWidth="1"/>
    <col min="11" max="11" width="10.00390625" style="23" customWidth="1"/>
    <col min="12" max="12" width="2.7109375" style="23" customWidth="1"/>
    <col min="13" max="16384" width="9.00390625" style="23" customWidth="1"/>
  </cols>
  <sheetData>
    <row r="1" spans="1:12" ht="19.5">
      <c r="A1" s="560" t="s">
        <v>53</v>
      </c>
      <c r="B1" s="560"/>
      <c r="C1" s="560"/>
      <c r="D1" s="560"/>
      <c r="E1" s="560"/>
      <c r="F1" s="560"/>
      <c r="G1" s="560"/>
      <c r="H1" s="560"/>
      <c r="I1" s="560"/>
      <c r="J1" s="560"/>
      <c r="K1" s="560"/>
      <c r="L1" s="560"/>
    </row>
    <row r="2" spans="1:12" ht="19.5">
      <c r="A2" s="560" t="s">
        <v>526</v>
      </c>
      <c r="B2" s="560"/>
      <c r="C2" s="560"/>
      <c r="D2" s="560"/>
      <c r="E2" s="560"/>
      <c r="F2" s="560"/>
      <c r="G2" s="560"/>
      <c r="H2" s="560"/>
      <c r="I2" s="560"/>
      <c r="J2" s="560"/>
      <c r="K2" s="560"/>
      <c r="L2" s="560"/>
    </row>
    <row r="3" spans="1:12" ht="20.25" thickBot="1">
      <c r="A3" s="561" t="s">
        <v>608</v>
      </c>
      <c r="B3" s="561"/>
      <c r="C3" s="561"/>
      <c r="D3" s="561"/>
      <c r="E3" s="561"/>
      <c r="F3" s="561"/>
      <c r="G3" s="561"/>
      <c r="H3" s="561"/>
      <c r="I3" s="561"/>
      <c r="J3" s="561"/>
      <c r="K3" s="561"/>
      <c r="L3" s="561"/>
    </row>
    <row r="4" spans="1:12" ht="24" customHeight="1" thickTop="1">
      <c r="A4" s="551" t="s">
        <v>54</v>
      </c>
      <c r="B4" s="552"/>
      <c r="C4" s="552"/>
      <c r="D4" s="552"/>
      <c r="E4" s="552"/>
      <c r="F4" s="552"/>
      <c r="G4" s="552"/>
      <c r="H4" s="553"/>
      <c r="I4" s="554" t="s">
        <v>1</v>
      </c>
      <c r="J4" s="554" t="s">
        <v>2</v>
      </c>
      <c r="K4" s="566" t="s">
        <v>55</v>
      </c>
      <c r="L4" s="567"/>
    </row>
    <row r="5" spans="1:12" ht="28.5" customHeight="1" thickBot="1">
      <c r="A5" s="564" t="s">
        <v>56</v>
      </c>
      <c r="B5" s="565"/>
      <c r="C5" s="562" t="s">
        <v>57</v>
      </c>
      <c r="D5" s="563"/>
      <c r="E5" s="564" t="s">
        <v>58</v>
      </c>
      <c r="F5" s="565"/>
      <c r="G5" s="564" t="s">
        <v>59</v>
      </c>
      <c r="H5" s="565"/>
      <c r="I5" s="555"/>
      <c r="J5" s="555"/>
      <c r="K5" s="568"/>
      <c r="L5" s="569"/>
    </row>
    <row r="6" spans="1:12" ht="20.25" thickTop="1">
      <c r="A6" s="53"/>
      <c r="B6" s="53"/>
      <c r="C6" s="53"/>
      <c r="D6" s="53"/>
      <c r="E6" s="53"/>
      <c r="F6" s="54"/>
      <c r="G6" s="55">
        <v>35370116</v>
      </c>
      <c r="H6" s="56" t="s">
        <v>525</v>
      </c>
      <c r="I6" s="57" t="s">
        <v>60</v>
      </c>
      <c r="J6" s="40"/>
      <c r="K6" s="58">
        <v>35370116</v>
      </c>
      <c r="L6" s="50" t="s">
        <v>525</v>
      </c>
    </row>
    <row r="7" spans="1:12" ht="19.5">
      <c r="A7" s="38"/>
      <c r="B7" s="38"/>
      <c r="C7" s="38"/>
      <c r="D7" s="38"/>
      <c r="E7" s="38"/>
      <c r="F7" s="29"/>
      <c r="G7" s="38"/>
      <c r="H7" s="38"/>
      <c r="I7" s="57" t="s">
        <v>45</v>
      </c>
      <c r="J7" s="38"/>
      <c r="K7" s="38"/>
      <c r="L7" s="38"/>
    </row>
    <row r="8" spans="1:12" ht="19.5">
      <c r="A8" s="59">
        <v>118000</v>
      </c>
      <c r="B8" s="60" t="s">
        <v>7</v>
      </c>
      <c r="C8" s="38"/>
      <c r="D8" s="38"/>
      <c r="E8" s="59">
        <v>118000</v>
      </c>
      <c r="F8" s="60" t="s">
        <v>7</v>
      </c>
      <c r="G8" s="61">
        <v>38</v>
      </c>
      <c r="H8" s="62" t="s">
        <v>589</v>
      </c>
      <c r="I8" s="63" t="s">
        <v>61</v>
      </c>
      <c r="J8" s="62" t="s">
        <v>62</v>
      </c>
      <c r="K8" s="59">
        <v>38</v>
      </c>
      <c r="L8" s="38">
        <v>34</v>
      </c>
    </row>
    <row r="9" spans="1:12" ht="19.5">
      <c r="A9" s="59">
        <v>52700</v>
      </c>
      <c r="B9" s="60" t="s">
        <v>7</v>
      </c>
      <c r="C9" s="38"/>
      <c r="D9" s="38"/>
      <c r="E9" s="59">
        <v>52700</v>
      </c>
      <c r="F9" s="60" t="s">
        <v>7</v>
      </c>
      <c r="G9" s="64">
        <v>171</v>
      </c>
      <c r="H9" s="62" t="s">
        <v>7</v>
      </c>
      <c r="I9" s="63" t="s">
        <v>63</v>
      </c>
      <c r="J9" s="62" t="s">
        <v>64</v>
      </c>
      <c r="K9" s="59">
        <v>171</v>
      </c>
      <c r="L9" s="38" t="s">
        <v>7</v>
      </c>
    </row>
    <row r="10" spans="1:12" ht="19.5">
      <c r="A10" s="59">
        <v>250000</v>
      </c>
      <c r="B10" s="60" t="s">
        <v>7</v>
      </c>
      <c r="C10" s="38"/>
      <c r="D10" s="38"/>
      <c r="E10" s="59">
        <v>250000</v>
      </c>
      <c r="F10" s="60" t="s">
        <v>7</v>
      </c>
      <c r="G10" s="61" t="s">
        <v>7</v>
      </c>
      <c r="H10" s="62" t="s">
        <v>7</v>
      </c>
      <c r="I10" s="63" t="s">
        <v>65</v>
      </c>
      <c r="J10" s="62" t="s">
        <v>66</v>
      </c>
      <c r="K10" s="65" t="s">
        <v>7</v>
      </c>
      <c r="L10" s="442" t="s">
        <v>7</v>
      </c>
    </row>
    <row r="11" spans="1:12" ht="19.5">
      <c r="A11" s="65" t="s">
        <v>7</v>
      </c>
      <c r="B11" s="60" t="s">
        <v>7</v>
      </c>
      <c r="C11" s="38"/>
      <c r="D11" s="38"/>
      <c r="E11" s="65" t="s">
        <v>7</v>
      </c>
      <c r="F11" s="60" t="s">
        <v>7</v>
      </c>
      <c r="G11" s="61"/>
      <c r="H11" s="62"/>
      <c r="I11" s="63" t="s">
        <v>67</v>
      </c>
      <c r="J11" s="62" t="s">
        <v>68</v>
      </c>
      <c r="K11" s="66" t="s">
        <v>7</v>
      </c>
      <c r="L11" s="38"/>
    </row>
    <row r="12" spans="1:12" ht="19.5">
      <c r="A12" s="59">
        <v>181000</v>
      </c>
      <c r="B12" s="60" t="s">
        <v>7</v>
      </c>
      <c r="C12" s="38"/>
      <c r="D12" s="38"/>
      <c r="E12" s="59">
        <v>181000</v>
      </c>
      <c r="F12" s="60" t="s">
        <v>7</v>
      </c>
      <c r="G12" s="64">
        <v>48800</v>
      </c>
      <c r="H12" s="62" t="s">
        <v>7</v>
      </c>
      <c r="I12" s="63" t="s">
        <v>69</v>
      </c>
      <c r="J12" s="62" t="s">
        <v>70</v>
      </c>
      <c r="K12" s="59">
        <v>48800</v>
      </c>
      <c r="L12" s="38" t="s">
        <v>7</v>
      </c>
    </row>
    <row r="13" spans="1:12" ht="19.5">
      <c r="A13" s="65">
        <v>300</v>
      </c>
      <c r="B13" s="60" t="s">
        <v>7</v>
      </c>
      <c r="C13" s="38"/>
      <c r="D13" s="38"/>
      <c r="E13" s="65">
        <v>300</v>
      </c>
      <c r="F13" s="60" t="s">
        <v>7</v>
      </c>
      <c r="G13" s="61" t="s">
        <v>7</v>
      </c>
      <c r="H13" s="62"/>
      <c r="I13" s="63" t="s">
        <v>71</v>
      </c>
      <c r="J13" s="62" t="s">
        <v>72</v>
      </c>
      <c r="K13" s="66" t="s">
        <v>7</v>
      </c>
      <c r="L13" s="38"/>
    </row>
    <row r="14" spans="1:12" ht="19.5">
      <c r="A14" s="59">
        <v>16398000</v>
      </c>
      <c r="B14" s="60" t="s">
        <v>7</v>
      </c>
      <c r="C14" s="38"/>
      <c r="D14" s="38"/>
      <c r="E14" s="59">
        <v>16398000</v>
      </c>
      <c r="F14" s="60" t="s">
        <v>7</v>
      </c>
      <c r="G14" s="65">
        <v>1293809</v>
      </c>
      <c r="H14" s="62" t="s">
        <v>590</v>
      </c>
      <c r="I14" s="63" t="s">
        <v>73</v>
      </c>
      <c r="J14" s="62" t="s">
        <v>74</v>
      </c>
      <c r="K14" s="59">
        <v>1293809</v>
      </c>
      <c r="L14" s="34" t="s">
        <v>590</v>
      </c>
    </row>
    <row r="15" spans="1:12" ht="19.5">
      <c r="A15" s="59">
        <v>9000000</v>
      </c>
      <c r="B15" s="60" t="s">
        <v>7</v>
      </c>
      <c r="C15" s="38"/>
      <c r="D15" s="38"/>
      <c r="E15" s="59">
        <v>9000000</v>
      </c>
      <c r="F15" s="60" t="s">
        <v>7</v>
      </c>
      <c r="G15" s="65" t="s">
        <v>7</v>
      </c>
      <c r="H15" s="62" t="s">
        <v>7</v>
      </c>
      <c r="I15" s="67" t="s">
        <v>75</v>
      </c>
      <c r="J15" s="62" t="s">
        <v>76</v>
      </c>
      <c r="K15" s="59" t="s">
        <v>7</v>
      </c>
      <c r="L15" s="38" t="s">
        <v>7</v>
      </c>
    </row>
    <row r="16" spans="1:12" ht="39">
      <c r="A16" s="59"/>
      <c r="B16" s="60"/>
      <c r="C16" s="38"/>
      <c r="D16" s="38"/>
      <c r="E16" s="38"/>
      <c r="F16" s="29"/>
      <c r="G16" s="61" t="s">
        <v>7</v>
      </c>
      <c r="H16" s="62"/>
      <c r="I16" s="68" t="s">
        <v>77</v>
      </c>
      <c r="J16" s="62" t="s">
        <v>78</v>
      </c>
      <c r="K16" s="66" t="s">
        <v>7</v>
      </c>
      <c r="L16" s="38"/>
    </row>
    <row r="17" spans="1:12" ht="20.25" thickBot="1">
      <c r="A17" s="31">
        <f>SUM(A8:A16)</f>
        <v>26000000</v>
      </c>
      <c r="B17" s="52" t="s">
        <v>7</v>
      </c>
      <c r="C17" s="69"/>
      <c r="D17" s="32"/>
      <c r="E17" s="31">
        <f>SUM(E8:E16)</f>
        <v>26000000</v>
      </c>
      <c r="F17" s="70" t="s">
        <v>7</v>
      </c>
      <c r="G17" s="71">
        <v>1342818</v>
      </c>
      <c r="H17" s="72" t="s">
        <v>515</v>
      </c>
      <c r="I17" s="73" t="s">
        <v>79</v>
      </c>
      <c r="J17" s="72"/>
      <c r="K17" s="28">
        <v>1342818</v>
      </c>
      <c r="L17" s="34" t="s">
        <v>515</v>
      </c>
    </row>
    <row r="18" spans="1:12" ht="20.25" thickTop="1">
      <c r="A18" s="59"/>
      <c r="B18" s="60"/>
      <c r="C18" s="42"/>
      <c r="D18" s="38"/>
      <c r="E18" s="59"/>
      <c r="F18" s="29"/>
      <c r="G18" s="59" t="s">
        <v>7</v>
      </c>
      <c r="H18" s="62" t="s">
        <v>7</v>
      </c>
      <c r="I18" s="67" t="s">
        <v>80</v>
      </c>
      <c r="J18" s="62"/>
      <c r="K18" s="51" t="s">
        <v>7</v>
      </c>
      <c r="L18" s="38" t="s">
        <v>7</v>
      </c>
    </row>
    <row r="19" spans="1:12" ht="20.25" thickBot="1">
      <c r="A19" s="31">
        <v>26000000</v>
      </c>
      <c r="B19" s="52" t="s">
        <v>7</v>
      </c>
      <c r="C19" s="69"/>
      <c r="D19" s="32"/>
      <c r="E19" s="31">
        <v>26000000</v>
      </c>
      <c r="F19" s="70" t="s">
        <v>7</v>
      </c>
      <c r="G19" s="31">
        <v>1342818</v>
      </c>
      <c r="H19" s="74" t="s">
        <v>515</v>
      </c>
      <c r="I19" s="73" t="s">
        <v>79</v>
      </c>
      <c r="J19" s="41"/>
      <c r="K19" s="75">
        <v>1342818</v>
      </c>
      <c r="L19" s="119" t="s">
        <v>515</v>
      </c>
    </row>
    <row r="20" spans="1:12" ht="20.25" thickTop="1">
      <c r="A20" s="38"/>
      <c r="B20" s="38"/>
      <c r="C20" s="38"/>
      <c r="D20" s="38"/>
      <c r="E20" s="38"/>
      <c r="F20" s="29"/>
      <c r="G20" s="65">
        <v>83</v>
      </c>
      <c r="H20" s="76">
        <v>66</v>
      </c>
      <c r="I20" s="63" t="s">
        <v>510</v>
      </c>
      <c r="J20" s="38">
        <v>110602</v>
      </c>
      <c r="K20" s="24">
        <v>83</v>
      </c>
      <c r="L20" s="38">
        <v>66</v>
      </c>
    </row>
    <row r="21" spans="1:12" ht="19.5">
      <c r="A21" s="38"/>
      <c r="B21" s="38"/>
      <c r="C21" s="38"/>
      <c r="D21" s="38"/>
      <c r="E21" s="38"/>
      <c r="F21" s="29"/>
      <c r="G21" s="61">
        <v>200</v>
      </c>
      <c r="H21" s="60" t="s">
        <v>7</v>
      </c>
      <c r="I21" s="63" t="s">
        <v>513</v>
      </c>
      <c r="J21" s="47">
        <v>110603</v>
      </c>
      <c r="K21" s="427">
        <v>200</v>
      </c>
      <c r="L21" s="38" t="s">
        <v>7</v>
      </c>
    </row>
    <row r="22" spans="1:12" ht="19.5">
      <c r="A22" s="38"/>
      <c r="B22" s="38"/>
      <c r="C22" s="38"/>
      <c r="D22" s="38"/>
      <c r="E22" s="38"/>
      <c r="F22" s="29"/>
      <c r="G22" s="61">
        <v>10690</v>
      </c>
      <c r="H22" s="62"/>
      <c r="I22" s="63" t="s">
        <v>591</v>
      </c>
      <c r="J22" s="38">
        <v>110605</v>
      </c>
      <c r="K22" s="437">
        <v>10690</v>
      </c>
      <c r="L22" s="38" t="s">
        <v>7</v>
      </c>
    </row>
    <row r="23" spans="1:12" ht="19.5">
      <c r="A23" s="38"/>
      <c r="B23" s="38"/>
      <c r="C23" s="38"/>
      <c r="D23" s="38"/>
      <c r="E23" s="38"/>
      <c r="F23" s="29"/>
      <c r="G23" s="61">
        <v>335654</v>
      </c>
      <c r="H23" s="62" t="s">
        <v>50</v>
      </c>
      <c r="I23" s="63" t="s">
        <v>627</v>
      </c>
      <c r="J23" s="38">
        <v>215000</v>
      </c>
      <c r="K23" s="77">
        <v>335654</v>
      </c>
      <c r="L23" s="34" t="s">
        <v>50</v>
      </c>
    </row>
    <row r="24" spans="1:12" ht="19.5">
      <c r="A24" s="38"/>
      <c r="B24" s="38"/>
      <c r="C24" s="38"/>
      <c r="D24" s="38"/>
      <c r="E24" s="38"/>
      <c r="F24" s="29"/>
      <c r="G24" s="235">
        <v>4800</v>
      </c>
      <c r="H24" s="38" t="s">
        <v>7</v>
      </c>
      <c r="I24" s="63" t="s">
        <v>81</v>
      </c>
      <c r="J24" s="38">
        <v>113700</v>
      </c>
      <c r="K24" s="234">
        <v>4800</v>
      </c>
      <c r="L24" s="38"/>
    </row>
    <row r="25" spans="1:12" ht="19.5">
      <c r="A25" s="38"/>
      <c r="B25" s="38"/>
      <c r="C25" s="38"/>
      <c r="D25" s="38"/>
      <c r="E25" s="38"/>
      <c r="F25" s="29"/>
      <c r="G25" s="59">
        <v>45780</v>
      </c>
      <c r="H25" s="38" t="s">
        <v>7</v>
      </c>
      <c r="I25" s="63" t="s">
        <v>618</v>
      </c>
      <c r="J25" s="38">
        <v>113200</v>
      </c>
      <c r="K25" s="77">
        <v>45780</v>
      </c>
      <c r="L25" s="38" t="s">
        <v>7</v>
      </c>
    </row>
    <row r="26" spans="1:12" ht="19.5">
      <c r="A26" s="38"/>
      <c r="B26" s="38"/>
      <c r="C26" s="38"/>
      <c r="D26" s="38"/>
      <c r="E26" s="38"/>
      <c r="F26" s="29"/>
      <c r="G26" s="235"/>
      <c r="H26" s="38"/>
      <c r="I26" s="63"/>
      <c r="J26" s="38"/>
      <c r="K26" s="427"/>
      <c r="L26" s="38" t="s">
        <v>7</v>
      </c>
    </row>
    <row r="27" spans="1:12" ht="19.5">
      <c r="A27" s="30"/>
      <c r="B27" s="78"/>
      <c r="C27" s="30"/>
      <c r="D27" s="78"/>
      <c r="E27" s="30"/>
      <c r="F27" s="78"/>
      <c r="G27" s="49">
        <f>SUM(G20:G26)</f>
        <v>397207</v>
      </c>
      <c r="H27" s="236">
        <v>72</v>
      </c>
      <c r="I27" s="43"/>
      <c r="J27" s="79"/>
      <c r="K27" s="49">
        <f>SUM(K20:K26)</f>
        <v>397207</v>
      </c>
      <c r="L27" s="80" t="s">
        <v>610</v>
      </c>
    </row>
    <row r="28" spans="1:12" ht="19.5">
      <c r="A28" s="33"/>
      <c r="B28" s="36"/>
      <c r="C28" s="33"/>
      <c r="D28" s="36"/>
      <c r="E28" s="33"/>
      <c r="F28" s="36"/>
      <c r="G28" s="33"/>
      <c r="H28" s="46"/>
      <c r="I28" s="33"/>
      <c r="J28" s="36"/>
      <c r="K28" s="33"/>
      <c r="L28" s="33"/>
    </row>
    <row r="29" spans="1:12" ht="20.25" thickBot="1">
      <c r="A29" s="31">
        <v>26000000</v>
      </c>
      <c r="B29" s="52" t="s">
        <v>7</v>
      </c>
      <c r="C29" s="69"/>
      <c r="D29" s="32"/>
      <c r="E29" s="31">
        <v>26000000</v>
      </c>
      <c r="F29" s="70" t="s">
        <v>7</v>
      </c>
      <c r="G29" s="26">
        <v>1740026</v>
      </c>
      <c r="H29" s="81" t="s">
        <v>619</v>
      </c>
      <c r="I29" s="82" t="s">
        <v>82</v>
      </c>
      <c r="J29" s="83"/>
      <c r="K29" s="26">
        <v>1740026</v>
      </c>
      <c r="L29" s="80" t="s">
        <v>619</v>
      </c>
    </row>
    <row r="30" spans="1:12" ht="20.25" thickTop="1">
      <c r="A30" s="24"/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</row>
    <row r="32" spans="1:12" ht="19.5">
      <c r="A32" s="24"/>
      <c r="B32" s="24"/>
      <c r="C32" s="24" t="s">
        <v>83</v>
      </c>
      <c r="D32" s="24"/>
      <c r="E32" s="24"/>
      <c r="F32" s="24"/>
      <c r="G32" s="24"/>
      <c r="H32" s="24"/>
      <c r="I32" s="24" t="s">
        <v>84</v>
      </c>
      <c r="J32" s="24"/>
      <c r="K32" s="24"/>
      <c r="L32" s="24"/>
    </row>
    <row r="33" spans="1:12" ht="19.5">
      <c r="A33" s="24"/>
      <c r="B33" s="24"/>
      <c r="C33" s="24" t="s">
        <v>499</v>
      </c>
      <c r="D33" s="24"/>
      <c r="E33" s="24"/>
      <c r="F33" s="24"/>
      <c r="G33" s="24"/>
      <c r="H33" s="24"/>
      <c r="I33" s="24" t="s">
        <v>85</v>
      </c>
      <c r="J33" s="24"/>
      <c r="K33" s="24"/>
      <c r="L33" s="24"/>
    </row>
    <row r="34" spans="1:12" ht="19.5">
      <c r="A34" s="24"/>
      <c r="B34" s="24"/>
      <c r="C34" s="24" t="s">
        <v>86</v>
      </c>
      <c r="D34" s="24"/>
      <c r="E34" s="24"/>
      <c r="F34" s="24"/>
      <c r="G34" s="24"/>
      <c r="H34" s="24"/>
      <c r="I34" s="24" t="s">
        <v>87</v>
      </c>
      <c r="J34" s="24"/>
      <c r="K34" s="24"/>
      <c r="L34" s="24"/>
    </row>
    <row r="36" spans="1:12" ht="19.5">
      <c r="A36" s="24"/>
      <c r="B36" s="24"/>
      <c r="C36" s="24" t="s">
        <v>84</v>
      </c>
      <c r="D36" s="24"/>
      <c r="E36" s="24"/>
      <c r="F36" s="24"/>
      <c r="G36" s="24"/>
      <c r="H36" s="24"/>
      <c r="I36" s="24" t="s">
        <v>88</v>
      </c>
      <c r="J36" s="24"/>
      <c r="K36" s="24"/>
      <c r="L36" s="24"/>
    </row>
    <row r="37" spans="1:12" ht="19.5">
      <c r="A37" s="24"/>
      <c r="B37" s="24"/>
      <c r="C37" s="24" t="s">
        <v>89</v>
      </c>
      <c r="D37" s="24"/>
      <c r="E37" s="24"/>
      <c r="F37" s="24"/>
      <c r="G37" s="24"/>
      <c r="H37" s="24"/>
      <c r="I37" s="24" t="s">
        <v>90</v>
      </c>
      <c r="J37" s="24"/>
      <c r="K37" s="24"/>
      <c r="L37" s="24"/>
    </row>
    <row r="38" spans="1:12" ht="19.5">
      <c r="A38" s="24"/>
      <c r="B38" s="24"/>
      <c r="C38" s="24" t="s">
        <v>91</v>
      </c>
      <c r="D38" s="24"/>
      <c r="E38" s="24"/>
      <c r="F38" s="24"/>
      <c r="G38" s="24"/>
      <c r="H38" s="24"/>
      <c r="I38" s="24" t="s">
        <v>92</v>
      </c>
      <c r="J38" s="24"/>
      <c r="K38" s="24"/>
      <c r="L38" s="24"/>
    </row>
    <row r="39" spans="1:12" ht="12.75" customHeight="1">
      <c r="A39" s="24"/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</row>
    <row r="40" spans="1:12" ht="21" customHeight="1" thickBot="1">
      <c r="A40" s="24"/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</row>
    <row r="41" spans="1:12" ht="23.25" customHeight="1" thickTop="1">
      <c r="A41" s="551" t="s">
        <v>54</v>
      </c>
      <c r="B41" s="552"/>
      <c r="C41" s="552"/>
      <c r="D41" s="552"/>
      <c r="E41" s="552"/>
      <c r="F41" s="552"/>
      <c r="G41" s="552"/>
      <c r="H41" s="553"/>
      <c r="I41" s="554" t="s">
        <v>1</v>
      </c>
      <c r="J41" s="554" t="s">
        <v>2</v>
      </c>
      <c r="K41" s="566" t="s">
        <v>55</v>
      </c>
      <c r="L41" s="567"/>
    </row>
    <row r="42" spans="1:12" ht="33.75" customHeight="1" thickBot="1">
      <c r="A42" s="564" t="s">
        <v>56</v>
      </c>
      <c r="B42" s="565"/>
      <c r="C42" s="562" t="s">
        <v>57</v>
      </c>
      <c r="D42" s="563"/>
      <c r="E42" s="564" t="s">
        <v>58</v>
      </c>
      <c r="F42" s="565"/>
      <c r="G42" s="564" t="s">
        <v>59</v>
      </c>
      <c r="H42" s="565"/>
      <c r="I42" s="555"/>
      <c r="J42" s="555"/>
      <c r="K42" s="568"/>
      <c r="L42" s="569"/>
    </row>
    <row r="43" spans="1:12" ht="20.25" thickTop="1">
      <c r="A43" s="53"/>
      <c r="B43" s="53"/>
      <c r="C43" s="53"/>
      <c r="D43" s="53"/>
      <c r="E43" s="53"/>
      <c r="F43" s="54"/>
      <c r="G43" s="55"/>
      <c r="H43" s="84"/>
      <c r="I43" s="57" t="s">
        <v>93</v>
      </c>
      <c r="J43" s="40"/>
      <c r="K43" s="85"/>
      <c r="L43" s="44"/>
    </row>
    <row r="44" spans="1:12" ht="19.5">
      <c r="A44" s="64">
        <v>918328</v>
      </c>
      <c r="B44" s="86" t="s">
        <v>7</v>
      </c>
      <c r="C44" s="38"/>
      <c r="D44" s="38"/>
      <c r="E44" s="64">
        <v>918328</v>
      </c>
      <c r="F44" s="86" t="s">
        <v>7</v>
      </c>
      <c r="G44" s="64">
        <v>188341</v>
      </c>
      <c r="H44" s="62" t="s">
        <v>7</v>
      </c>
      <c r="I44" s="87" t="s">
        <v>94</v>
      </c>
      <c r="J44" s="62" t="s">
        <v>567</v>
      </c>
      <c r="K44" s="64">
        <v>188341</v>
      </c>
      <c r="L44" s="62" t="s">
        <v>7</v>
      </c>
    </row>
    <row r="45" spans="1:12" ht="19.5">
      <c r="A45" s="64">
        <v>3089520</v>
      </c>
      <c r="B45" s="86" t="s">
        <v>7</v>
      </c>
      <c r="C45" s="38"/>
      <c r="D45" s="38"/>
      <c r="E45" s="64">
        <v>3089520</v>
      </c>
      <c r="F45" s="86" t="s">
        <v>7</v>
      </c>
      <c r="G45" s="64">
        <v>250260</v>
      </c>
      <c r="H45" s="60" t="s">
        <v>7</v>
      </c>
      <c r="I45" s="87" t="s">
        <v>96</v>
      </c>
      <c r="J45" s="62" t="s">
        <v>97</v>
      </c>
      <c r="K45" s="64">
        <v>250260</v>
      </c>
      <c r="L45" s="60" t="s">
        <v>7</v>
      </c>
    </row>
    <row r="46" spans="1:12" ht="19.5">
      <c r="A46" s="64">
        <v>8015580</v>
      </c>
      <c r="B46" s="86"/>
      <c r="C46" s="38"/>
      <c r="D46" s="38"/>
      <c r="E46" s="64">
        <v>8015580</v>
      </c>
      <c r="F46" s="86"/>
      <c r="G46" s="64">
        <v>571178</v>
      </c>
      <c r="H46" s="60" t="s">
        <v>7</v>
      </c>
      <c r="I46" s="87" t="s">
        <v>95</v>
      </c>
      <c r="J46" s="62" t="s">
        <v>20</v>
      </c>
      <c r="K46" s="64">
        <v>571178</v>
      </c>
      <c r="L46" s="60" t="s">
        <v>7</v>
      </c>
    </row>
    <row r="47" spans="1:12" ht="19.5">
      <c r="A47" s="64">
        <v>926400</v>
      </c>
      <c r="B47" s="86" t="s">
        <v>7</v>
      </c>
      <c r="C47" s="38"/>
      <c r="D47" s="38"/>
      <c r="E47" s="64">
        <v>926400</v>
      </c>
      <c r="F47" s="86" t="s">
        <v>7</v>
      </c>
      <c r="G47" s="64">
        <v>3500</v>
      </c>
      <c r="H47" s="60" t="s">
        <v>7</v>
      </c>
      <c r="I47" s="87" t="s">
        <v>98</v>
      </c>
      <c r="J47" s="62" t="s">
        <v>28</v>
      </c>
      <c r="K47" s="64">
        <v>3500</v>
      </c>
      <c r="L47" s="60" t="s">
        <v>7</v>
      </c>
    </row>
    <row r="48" spans="1:12" ht="19.5">
      <c r="A48" s="64">
        <v>5062500</v>
      </c>
      <c r="B48" s="86" t="s">
        <v>7</v>
      </c>
      <c r="C48" s="38"/>
      <c r="D48" s="38"/>
      <c r="E48" s="64">
        <v>5062500</v>
      </c>
      <c r="F48" s="86" t="s">
        <v>7</v>
      </c>
      <c r="G48" s="64">
        <v>40860</v>
      </c>
      <c r="H48" s="60" t="s">
        <v>7</v>
      </c>
      <c r="I48" s="87" t="s">
        <v>99</v>
      </c>
      <c r="J48" s="62" t="s">
        <v>31</v>
      </c>
      <c r="K48" s="64">
        <v>40860</v>
      </c>
      <c r="L48" s="60" t="s">
        <v>7</v>
      </c>
    </row>
    <row r="49" spans="1:12" ht="19.5">
      <c r="A49" s="64">
        <v>2114372</v>
      </c>
      <c r="B49" s="86" t="s">
        <v>7</v>
      </c>
      <c r="C49" s="61"/>
      <c r="D49" s="38"/>
      <c r="E49" s="64">
        <v>2114372</v>
      </c>
      <c r="F49" s="86" t="s">
        <v>7</v>
      </c>
      <c r="G49" s="64"/>
      <c r="H49" s="60" t="s">
        <v>7</v>
      </c>
      <c r="I49" s="87" t="s">
        <v>100</v>
      </c>
      <c r="J49" s="62" t="s">
        <v>34</v>
      </c>
      <c r="K49" s="64" t="s">
        <v>7</v>
      </c>
      <c r="L49" s="60" t="s">
        <v>7</v>
      </c>
    </row>
    <row r="50" spans="1:12" ht="19.5">
      <c r="A50" s="64">
        <v>359000</v>
      </c>
      <c r="B50" s="86" t="s">
        <v>7</v>
      </c>
      <c r="C50" s="38"/>
      <c r="D50" s="38"/>
      <c r="E50" s="64">
        <v>359000</v>
      </c>
      <c r="F50" s="86" t="s">
        <v>7</v>
      </c>
      <c r="G50" s="64">
        <v>12814</v>
      </c>
      <c r="H50" s="62" t="s">
        <v>506</v>
      </c>
      <c r="I50" s="87" t="s">
        <v>101</v>
      </c>
      <c r="J50" s="62" t="s">
        <v>38</v>
      </c>
      <c r="K50" s="64">
        <v>12814</v>
      </c>
      <c r="L50" s="62" t="s">
        <v>506</v>
      </c>
    </row>
    <row r="51" spans="1:12" ht="19.5">
      <c r="A51" s="64">
        <v>206300</v>
      </c>
      <c r="B51" s="86" t="s">
        <v>7</v>
      </c>
      <c r="C51" s="38"/>
      <c r="D51" s="38"/>
      <c r="E51" s="64">
        <v>206300</v>
      </c>
      <c r="F51" s="86" t="s">
        <v>7</v>
      </c>
      <c r="G51" s="61" t="s">
        <v>7</v>
      </c>
      <c r="H51" s="62" t="s">
        <v>7</v>
      </c>
      <c r="I51" s="87" t="s">
        <v>103</v>
      </c>
      <c r="J51" s="62" t="s">
        <v>40</v>
      </c>
      <c r="K51" s="61" t="s">
        <v>7</v>
      </c>
      <c r="L51" s="62" t="s">
        <v>7</v>
      </c>
    </row>
    <row r="52" spans="1:12" ht="19.5">
      <c r="A52" s="88">
        <v>2988000</v>
      </c>
      <c r="B52" s="86" t="s">
        <v>7</v>
      </c>
      <c r="C52" s="38"/>
      <c r="D52" s="38"/>
      <c r="E52" s="88">
        <v>2988000</v>
      </c>
      <c r="F52" s="86" t="s">
        <v>7</v>
      </c>
      <c r="G52" s="61" t="s">
        <v>7</v>
      </c>
      <c r="H52" s="62" t="s">
        <v>7</v>
      </c>
      <c r="I52" s="87" t="s">
        <v>104</v>
      </c>
      <c r="J52" s="62" t="s">
        <v>42</v>
      </c>
      <c r="K52" s="61" t="s">
        <v>7</v>
      </c>
      <c r="L52" s="62" t="s">
        <v>7</v>
      </c>
    </row>
    <row r="53" spans="1:12" ht="19.5">
      <c r="A53" s="64">
        <v>2300000</v>
      </c>
      <c r="B53" s="86" t="s">
        <v>7</v>
      </c>
      <c r="C53" s="38"/>
      <c r="D53" s="38"/>
      <c r="E53" s="64">
        <v>2300000</v>
      </c>
      <c r="F53" s="86" t="s">
        <v>7</v>
      </c>
      <c r="G53" s="61">
        <v>5000</v>
      </c>
      <c r="H53" s="62" t="s">
        <v>7</v>
      </c>
      <c r="I53" s="87" t="s">
        <v>102</v>
      </c>
      <c r="J53" s="62" t="s">
        <v>609</v>
      </c>
      <c r="K53" s="61">
        <v>5000</v>
      </c>
      <c r="L53" s="62" t="s">
        <v>7</v>
      </c>
    </row>
    <row r="54" spans="1:12" ht="19.5">
      <c r="A54" s="64"/>
      <c r="B54" s="86" t="s">
        <v>7</v>
      </c>
      <c r="C54" s="24"/>
      <c r="D54" s="38"/>
      <c r="E54" s="64"/>
      <c r="F54" s="86"/>
      <c r="G54" s="61"/>
      <c r="H54" s="60"/>
      <c r="I54" s="87"/>
      <c r="J54" s="62"/>
      <c r="K54" s="61"/>
      <c r="L54" s="60" t="s">
        <v>7</v>
      </c>
    </row>
    <row r="55" spans="1:12" ht="19.5">
      <c r="A55" s="64"/>
      <c r="B55" s="86" t="s">
        <v>7</v>
      </c>
      <c r="C55" s="24"/>
      <c r="D55" s="38"/>
      <c r="E55" s="64"/>
      <c r="F55" s="86"/>
      <c r="G55" s="61"/>
      <c r="H55" s="60"/>
      <c r="I55" s="87"/>
      <c r="J55" s="62"/>
      <c r="K55" s="61"/>
      <c r="L55" s="60" t="s">
        <v>7</v>
      </c>
    </row>
    <row r="56" spans="1:12" ht="19.5">
      <c r="A56" s="88" t="s">
        <v>7</v>
      </c>
      <c r="B56" s="86" t="s">
        <v>7</v>
      </c>
      <c r="C56" s="24"/>
      <c r="D56" s="38"/>
      <c r="E56" s="88"/>
      <c r="F56" s="89"/>
      <c r="G56" s="61"/>
      <c r="H56" s="60"/>
      <c r="I56" s="87"/>
      <c r="J56" s="62"/>
      <c r="K56" s="61"/>
      <c r="L56" s="60" t="s">
        <v>7</v>
      </c>
    </row>
    <row r="57" spans="1:12" ht="17.25" customHeight="1" thickBot="1">
      <c r="A57" s="26">
        <f>SUM(A44:A56)</f>
        <v>25980000</v>
      </c>
      <c r="B57" s="52" t="s">
        <v>7</v>
      </c>
      <c r="C57" s="90"/>
      <c r="D57" s="41"/>
      <c r="E57" s="26">
        <f>SUM(E44:E56)</f>
        <v>25980000</v>
      </c>
      <c r="F57" s="52" t="s">
        <v>7</v>
      </c>
      <c r="G57" s="28">
        <f>SUM(G44:G53)</f>
        <v>1071953</v>
      </c>
      <c r="H57" s="91" t="s">
        <v>506</v>
      </c>
      <c r="I57" s="92" t="s">
        <v>79</v>
      </c>
      <c r="J57" s="83"/>
      <c r="K57" s="31">
        <f>SUM(K44:K55)</f>
        <v>1071953</v>
      </c>
      <c r="L57" s="72" t="s">
        <v>506</v>
      </c>
    </row>
    <row r="58" spans="1:12" ht="20.25" thickTop="1">
      <c r="A58" s="38"/>
      <c r="B58" s="29"/>
      <c r="C58" s="53"/>
      <c r="D58" s="38"/>
      <c r="E58" s="39"/>
      <c r="F58" s="38"/>
      <c r="G58" s="61">
        <v>145280</v>
      </c>
      <c r="H58" s="538" t="s">
        <v>7</v>
      </c>
      <c r="I58" s="67" t="s">
        <v>18</v>
      </c>
      <c r="J58" s="87"/>
      <c r="K58" s="235">
        <v>145280</v>
      </c>
      <c r="L58" s="38"/>
    </row>
    <row r="59" spans="1:12" ht="19.5">
      <c r="A59" s="38"/>
      <c r="B59" s="29"/>
      <c r="C59" s="38"/>
      <c r="D59" s="38"/>
      <c r="E59" s="39"/>
      <c r="F59" s="38"/>
      <c r="G59" s="61">
        <v>127420</v>
      </c>
      <c r="H59" s="538" t="s">
        <v>7</v>
      </c>
      <c r="I59" s="67" t="s">
        <v>612</v>
      </c>
      <c r="J59" s="87"/>
      <c r="K59" s="59">
        <v>127420</v>
      </c>
      <c r="L59" s="38" t="s">
        <v>7</v>
      </c>
    </row>
    <row r="60" spans="1:12" ht="19.5">
      <c r="A60" s="38"/>
      <c r="B60" s="29"/>
      <c r="C60" s="38"/>
      <c r="D60" s="38"/>
      <c r="E60" s="39"/>
      <c r="F60" s="38"/>
      <c r="G60" s="61">
        <v>45600</v>
      </c>
      <c r="H60" s="538" t="s">
        <v>7</v>
      </c>
      <c r="I60" s="67" t="s">
        <v>105</v>
      </c>
      <c r="J60" s="87"/>
      <c r="K60" s="59">
        <v>45600</v>
      </c>
      <c r="L60" s="38" t="s">
        <v>7</v>
      </c>
    </row>
    <row r="61" spans="1:12" ht="17.25" customHeight="1">
      <c r="A61" s="38"/>
      <c r="B61" s="29"/>
      <c r="C61" s="38"/>
      <c r="D61" s="38"/>
      <c r="E61" s="39"/>
      <c r="F61" s="38"/>
      <c r="G61" s="61">
        <v>874594</v>
      </c>
      <c r="H61" s="538" t="s">
        <v>614</v>
      </c>
      <c r="I61" s="67" t="s">
        <v>613</v>
      </c>
      <c r="J61" s="87"/>
      <c r="K61" s="65">
        <v>874594</v>
      </c>
      <c r="L61" s="442" t="s">
        <v>614</v>
      </c>
    </row>
    <row r="62" spans="1:12" ht="19.5">
      <c r="A62" s="38"/>
      <c r="B62" s="29"/>
      <c r="C62" s="38"/>
      <c r="D62" s="38"/>
      <c r="E62" s="39"/>
      <c r="F62" s="38"/>
      <c r="G62" s="61">
        <v>412500</v>
      </c>
      <c r="H62" s="538" t="s">
        <v>7</v>
      </c>
      <c r="I62" s="67" t="s">
        <v>49</v>
      </c>
      <c r="J62" s="87"/>
      <c r="K62" s="65">
        <v>412500</v>
      </c>
      <c r="L62" s="442" t="s">
        <v>7</v>
      </c>
    </row>
    <row r="63" spans="1:12" ht="19.5">
      <c r="A63" s="38"/>
      <c r="B63" s="29"/>
      <c r="C63" s="38"/>
      <c r="D63" s="38"/>
      <c r="E63" s="39"/>
      <c r="F63" s="38"/>
      <c r="G63" s="61">
        <v>330333</v>
      </c>
      <c r="H63" s="538" t="s">
        <v>621</v>
      </c>
      <c r="I63" s="67" t="s">
        <v>627</v>
      </c>
      <c r="J63" s="87"/>
      <c r="K63" s="59">
        <v>330333</v>
      </c>
      <c r="L63" s="38">
        <v>48</v>
      </c>
    </row>
    <row r="64" spans="1:12" ht="19.5">
      <c r="A64" s="38"/>
      <c r="B64" s="29"/>
      <c r="C64" s="38"/>
      <c r="D64" s="38"/>
      <c r="E64" s="39"/>
      <c r="F64" s="38"/>
      <c r="G64" s="61">
        <v>100000</v>
      </c>
      <c r="H64" s="62" t="s">
        <v>7</v>
      </c>
      <c r="I64" s="67" t="s">
        <v>615</v>
      </c>
      <c r="J64" s="87"/>
      <c r="K64" s="443">
        <v>100000</v>
      </c>
      <c r="L64" s="47" t="s">
        <v>7</v>
      </c>
    </row>
    <row r="65" spans="1:12" ht="19.5">
      <c r="A65" s="38"/>
      <c r="B65" s="29"/>
      <c r="C65" s="38"/>
      <c r="D65" s="38"/>
      <c r="E65" s="39"/>
      <c r="F65" s="38"/>
      <c r="G65" s="61">
        <v>10690</v>
      </c>
      <c r="H65" s="62" t="s">
        <v>7</v>
      </c>
      <c r="I65" s="67" t="s">
        <v>616</v>
      </c>
      <c r="J65" s="87"/>
      <c r="K65" s="65">
        <v>10690</v>
      </c>
      <c r="L65" s="38" t="s">
        <v>7</v>
      </c>
    </row>
    <row r="66" spans="1:12" ht="19.5">
      <c r="A66" s="38"/>
      <c r="B66" s="29"/>
      <c r="C66" s="38"/>
      <c r="D66" s="38"/>
      <c r="E66" s="39"/>
      <c r="F66" s="38"/>
      <c r="G66" s="61">
        <v>652900</v>
      </c>
      <c r="H66" s="62" t="s">
        <v>7</v>
      </c>
      <c r="I66" s="67" t="s">
        <v>81</v>
      </c>
      <c r="J66" s="87"/>
      <c r="K66" s="443">
        <v>652900</v>
      </c>
      <c r="L66" s="38" t="s">
        <v>7</v>
      </c>
    </row>
    <row r="67" spans="1:12" ht="19.5">
      <c r="A67" s="38"/>
      <c r="B67" s="29"/>
      <c r="C67" s="38"/>
      <c r="D67" s="38"/>
      <c r="E67" s="39"/>
      <c r="F67" s="38"/>
      <c r="G67" s="61"/>
      <c r="H67" s="62"/>
      <c r="J67" s="67"/>
      <c r="K67" s="536"/>
      <c r="L67" s="38"/>
    </row>
    <row r="68" spans="1:12" ht="15.75" customHeight="1">
      <c r="A68" s="38"/>
      <c r="B68" s="29"/>
      <c r="C68" s="38"/>
      <c r="D68" s="38"/>
      <c r="E68" s="39"/>
      <c r="F68" s="38"/>
      <c r="G68" s="61"/>
      <c r="H68" s="62"/>
      <c r="I68" s="67"/>
      <c r="J68" s="87"/>
      <c r="K68" s="65"/>
      <c r="L68" s="38"/>
    </row>
    <row r="69" spans="1:12" ht="17.25" customHeight="1">
      <c r="A69" s="38"/>
      <c r="B69" s="29"/>
      <c r="C69" s="38"/>
      <c r="D69" s="38"/>
      <c r="E69" s="39"/>
      <c r="F69" s="38"/>
      <c r="G69" s="61"/>
      <c r="H69" s="62"/>
      <c r="I69" s="67"/>
      <c r="J69" s="87"/>
      <c r="K69" s="59"/>
      <c r="L69" s="38"/>
    </row>
    <row r="70" spans="1:12" ht="17.25" customHeight="1">
      <c r="A70" s="38"/>
      <c r="B70" s="29"/>
      <c r="C70" s="38"/>
      <c r="D70" s="38"/>
      <c r="E70" s="39"/>
      <c r="F70" s="38"/>
      <c r="G70" s="61"/>
      <c r="H70" s="62"/>
      <c r="I70" s="67"/>
      <c r="J70" s="87"/>
      <c r="K70" s="65"/>
      <c r="L70" s="38"/>
    </row>
    <row r="71" spans="1:12" ht="33.75" customHeight="1">
      <c r="A71" s="38"/>
      <c r="B71" s="29"/>
      <c r="C71" s="38"/>
      <c r="D71" s="38"/>
      <c r="E71" s="39"/>
      <c r="F71" s="38"/>
      <c r="G71" s="61"/>
      <c r="H71" s="60"/>
      <c r="I71" s="93"/>
      <c r="J71" s="87"/>
      <c r="K71" s="65"/>
      <c r="L71" s="38"/>
    </row>
    <row r="72" spans="1:12" ht="19.5">
      <c r="A72" s="33"/>
      <c r="B72" s="35"/>
      <c r="C72" s="33"/>
      <c r="D72" s="33"/>
      <c r="E72" s="36"/>
      <c r="F72" s="35"/>
      <c r="G72" s="94"/>
      <c r="H72" s="95"/>
      <c r="I72" s="96"/>
      <c r="J72" s="97"/>
      <c r="K72" s="94"/>
      <c r="L72" s="37"/>
    </row>
    <row r="73" spans="1:12" ht="19.5">
      <c r="A73" s="38"/>
      <c r="B73" s="29"/>
      <c r="C73" s="33"/>
      <c r="D73" s="38"/>
      <c r="E73" s="39"/>
      <c r="F73" s="38"/>
      <c r="G73" s="45">
        <f>SUM(G58:G72)</f>
        <v>2699317</v>
      </c>
      <c r="H73" s="98" t="s">
        <v>622</v>
      </c>
      <c r="I73" s="99"/>
      <c r="J73" s="100"/>
      <c r="K73" s="45">
        <f>SUM(K58:K72)</f>
        <v>2699317</v>
      </c>
      <c r="L73" s="25">
        <v>56</v>
      </c>
    </row>
    <row r="74" spans="1:12" ht="20.25" thickBot="1">
      <c r="A74" s="26">
        <v>25980000</v>
      </c>
      <c r="B74" s="52" t="s">
        <v>7</v>
      </c>
      <c r="C74" s="90"/>
      <c r="D74" s="41"/>
      <c r="E74" s="26">
        <v>25980000</v>
      </c>
      <c r="F74" s="52" t="s">
        <v>7</v>
      </c>
      <c r="G74" s="31">
        <v>3771270</v>
      </c>
      <c r="H74" s="72" t="s">
        <v>623</v>
      </c>
      <c r="I74" s="556" t="s">
        <v>106</v>
      </c>
      <c r="J74" s="557"/>
      <c r="K74" s="26">
        <v>3771270</v>
      </c>
      <c r="L74" s="27">
        <v>63</v>
      </c>
    </row>
    <row r="75" spans="1:12" ht="15" customHeight="1" thickTop="1">
      <c r="A75" s="24"/>
      <c r="B75" s="24"/>
      <c r="C75" s="24"/>
      <c r="D75" s="24"/>
      <c r="E75" s="24"/>
      <c r="F75" s="39"/>
      <c r="G75" s="101"/>
      <c r="H75" s="86"/>
      <c r="I75" s="558" t="s">
        <v>108</v>
      </c>
      <c r="J75" s="559"/>
      <c r="K75" s="428"/>
      <c r="L75" s="53"/>
    </row>
    <row r="76" spans="1:12" ht="19.5">
      <c r="A76" s="24"/>
      <c r="B76" s="24"/>
      <c r="C76" s="24"/>
      <c r="D76" s="24"/>
      <c r="E76" s="24"/>
      <c r="F76" s="39"/>
      <c r="G76" s="101"/>
      <c r="H76" s="86"/>
      <c r="I76" s="549" t="s">
        <v>109</v>
      </c>
      <c r="J76" s="550"/>
      <c r="K76" s="29"/>
      <c r="L76" s="38"/>
    </row>
    <row r="77" spans="1:12" ht="19.5">
      <c r="A77" s="24"/>
      <c r="B77" s="24"/>
      <c r="C77" s="24"/>
      <c r="D77" s="24"/>
      <c r="E77" s="24"/>
      <c r="F77" s="39"/>
      <c r="G77" s="45"/>
      <c r="H77" s="89"/>
      <c r="I77" s="549" t="s">
        <v>110</v>
      </c>
      <c r="J77" s="550"/>
      <c r="K77" s="102">
        <v>2031244</v>
      </c>
      <c r="L77" s="537" t="s">
        <v>620</v>
      </c>
    </row>
    <row r="78" spans="1:12" ht="20.25" thickBot="1">
      <c r="A78" s="24" t="s">
        <v>107</v>
      </c>
      <c r="B78" s="24"/>
      <c r="C78" s="24"/>
      <c r="D78" s="24"/>
      <c r="E78" s="24"/>
      <c r="F78" s="39"/>
      <c r="G78" s="31">
        <v>35370116</v>
      </c>
      <c r="H78" s="72" t="s">
        <v>525</v>
      </c>
      <c r="I78" s="549" t="s">
        <v>111</v>
      </c>
      <c r="J78" s="550"/>
      <c r="K78" s="103">
        <v>33338872</v>
      </c>
      <c r="L78" s="48" t="s">
        <v>611</v>
      </c>
    </row>
    <row r="79" spans="1:12" ht="20.25" thickTop="1">
      <c r="A79" s="24" t="s">
        <v>85</v>
      </c>
      <c r="B79" s="24"/>
      <c r="C79" s="24"/>
      <c r="D79" s="24"/>
      <c r="E79" s="24" t="s">
        <v>112</v>
      </c>
      <c r="F79" s="24"/>
      <c r="G79" s="24"/>
      <c r="H79" s="24"/>
      <c r="I79" s="24"/>
      <c r="J79" s="24"/>
      <c r="K79" s="24"/>
      <c r="L79" s="24"/>
    </row>
    <row r="80" spans="1:12" ht="19.5">
      <c r="A80" s="24" t="s">
        <v>113</v>
      </c>
      <c r="B80" s="24"/>
      <c r="C80" s="24"/>
      <c r="D80" s="24"/>
      <c r="E80" s="24" t="s">
        <v>114</v>
      </c>
      <c r="F80" s="24"/>
      <c r="G80" s="24"/>
      <c r="H80" s="24"/>
      <c r="I80" s="24"/>
      <c r="J80" s="24"/>
      <c r="K80" s="24"/>
      <c r="L80" s="24"/>
    </row>
    <row r="81" ht="19.5">
      <c r="E81" s="24" t="s">
        <v>115</v>
      </c>
    </row>
  </sheetData>
  <sheetProtection/>
  <mergeCells count="24">
    <mergeCell ref="K41:L42"/>
    <mergeCell ref="A42:B42"/>
    <mergeCell ref="C42:D42"/>
    <mergeCell ref="E42:F42"/>
    <mergeCell ref="G42:H42"/>
    <mergeCell ref="A1:L1"/>
    <mergeCell ref="A2:L2"/>
    <mergeCell ref="A3:L3"/>
    <mergeCell ref="A4:H4"/>
    <mergeCell ref="C5:D5"/>
    <mergeCell ref="A5:B5"/>
    <mergeCell ref="E5:F5"/>
    <mergeCell ref="G5:H5"/>
    <mergeCell ref="K4:L5"/>
    <mergeCell ref="J4:J5"/>
    <mergeCell ref="I4:I5"/>
    <mergeCell ref="I76:J76"/>
    <mergeCell ref="I77:J77"/>
    <mergeCell ref="I78:J78"/>
    <mergeCell ref="A41:H41"/>
    <mergeCell ref="I41:I42"/>
    <mergeCell ref="J41:J42"/>
    <mergeCell ref="I74:J74"/>
    <mergeCell ref="I75:J75"/>
  </mergeCells>
  <printOptions/>
  <pageMargins left="0" right="0" top="0" bottom="0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4"/>
  <sheetViews>
    <sheetView zoomScalePageLayoutView="0" workbookViewId="0" topLeftCell="B1">
      <selection activeCell="G34" sqref="G34"/>
    </sheetView>
  </sheetViews>
  <sheetFormatPr defaultColWidth="9.140625" defaultRowHeight="15"/>
  <cols>
    <col min="1" max="1" width="9.00390625" style="2" customWidth="1"/>
    <col min="2" max="2" width="36.140625" style="2" customWidth="1"/>
    <col min="3" max="3" width="9.00390625" style="2" customWidth="1"/>
    <col min="4" max="4" width="13.28125" style="2" customWidth="1"/>
    <col min="5" max="5" width="6.00390625" style="2" customWidth="1"/>
    <col min="6" max="6" width="5.28125" style="2" customWidth="1"/>
    <col min="7" max="7" width="13.28125" style="2" customWidth="1"/>
    <col min="8" max="16384" width="9.00390625" style="2" customWidth="1"/>
  </cols>
  <sheetData>
    <row r="1" spans="1:8" ht="21.75">
      <c r="A1" s="570" t="s">
        <v>53</v>
      </c>
      <c r="B1" s="570"/>
      <c r="C1" s="570"/>
      <c r="D1" s="570"/>
      <c r="E1" s="570"/>
      <c r="F1" s="570"/>
      <c r="G1" s="570"/>
      <c r="H1" s="570"/>
    </row>
    <row r="2" spans="1:8" ht="21.75">
      <c r="A2" s="570" t="s">
        <v>116</v>
      </c>
      <c r="B2" s="570"/>
      <c r="C2" s="570"/>
      <c r="D2" s="570"/>
      <c r="E2" s="570"/>
      <c r="F2" s="570"/>
      <c r="G2" s="570"/>
      <c r="H2" s="570"/>
    </row>
    <row r="3" spans="1:8" ht="21.75">
      <c r="A3" s="570" t="s">
        <v>501</v>
      </c>
      <c r="B3" s="570"/>
      <c r="C3" s="570"/>
      <c r="D3" s="570"/>
      <c r="E3" s="570"/>
      <c r="F3" s="570"/>
      <c r="G3" s="570"/>
      <c r="H3" s="570"/>
    </row>
    <row r="4" spans="1:8" ht="43.5">
      <c r="A4" s="109" t="s">
        <v>117</v>
      </c>
      <c r="B4" s="107"/>
      <c r="C4" s="107"/>
      <c r="D4" s="109" t="s">
        <v>118</v>
      </c>
      <c r="E4" s="107"/>
      <c r="F4" s="109"/>
      <c r="G4" s="111" t="s">
        <v>119</v>
      </c>
      <c r="H4" s="111"/>
    </row>
    <row r="5" spans="1:8" ht="21.75">
      <c r="A5" s="107"/>
      <c r="B5" s="108" t="s">
        <v>120</v>
      </c>
      <c r="C5" s="107"/>
      <c r="D5" s="112">
        <v>1971280.69</v>
      </c>
      <c r="E5" s="107"/>
      <c r="F5" s="112"/>
      <c r="G5" s="112">
        <v>16286133.37</v>
      </c>
      <c r="H5" s="112"/>
    </row>
    <row r="6" spans="1:8" ht="21.75">
      <c r="A6" s="107"/>
      <c r="B6" s="108" t="s">
        <v>121</v>
      </c>
      <c r="C6" s="107"/>
      <c r="D6" s="113"/>
      <c r="E6" s="107"/>
      <c r="F6" s="113"/>
      <c r="G6" s="113"/>
      <c r="H6" s="113"/>
    </row>
    <row r="7" spans="1:8" ht="21.75">
      <c r="A7" s="107"/>
      <c r="B7" s="108" t="s">
        <v>122</v>
      </c>
      <c r="C7" s="107"/>
      <c r="D7" s="112">
        <v>327294.28</v>
      </c>
      <c r="E7" s="107"/>
      <c r="F7" s="112"/>
      <c r="G7" s="112">
        <v>3784508.25</v>
      </c>
      <c r="H7" s="112"/>
    </row>
    <row r="8" spans="1:8" ht="21.75">
      <c r="A8" s="107"/>
      <c r="B8" s="108" t="s">
        <v>123</v>
      </c>
      <c r="C8" s="107"/>
      <c r="D8" s="112">
        <v>0</v>
      </c>
      <c r="E8" s="107"/>
      <c r="F8" s="112"/>
      <c r="G8" s="112">
        <v>8797286</v>
      </c>
      <c r="H8" s="112"/>
    </row>
    <row r="9" spans="1:8" ht="21.75">
      <c r="A9" s="107"/>
      <c r="B9" s="108" t="s">
        <v>124</v>
      </c>
      <c r="C9" s="107"/>
      <c r="D9" s="113">
        <v>287090</v>
      </c>
      <c r="E9" s="107"/>
      <c r="F9" s="113"/>
      <c r="G9" s="112">
        <v>18258593.75</v>
      </c>
      <c r="H9" s="112"/>
    </row>
    <row r="10" spans="1:8" ht="21.75">
      <c r="A10" s="107"/>
      <c r="B10" s="108" t="s">
        <v>125</v>
      </c>
      <c r="C10" s="107"/>
      <c r="D10" s="113"/>
      <c r="E10" s="107"/>
      <c r="F10" s="113"/>
      <c r="G10" s="113">
        <v>1058825</v>
      </c>
      <c r="H10" s="113"/>
    </row>
    <row r="11" spans="1:8" ht="21.75">
      <c r="A11" s="107"/>
      <c r="B11" s="108" t="s">
        <v>126</v>
      </c>
      <c r="C11" s="107"/>
      <c r="D11" s="113"/>
      <c r="E11" s="107"/>
      <c r="F11" s="113"/>
      <c r="G11" s="112">
        <v>50800</v>
      </c>
      <c r="H11" s="112"/>
    </row>
    <row r="12" spans="1:8" ht="21.75">
      <c r="A12" s="107"/>
      <c r="B12" s="108" t="s">
        <v>127</v>
      </c>
      <c r="C12" s="107"/>
      <c r="D12" s="113">
        <v>1400</v>
      </c>
      <c r="E12" s="107"/>
      <c r="F12" s="113"/>
      <c r="G12" s="113">
        <v>5412</v>
      </c>
      <c r="H12" s="113"/>
    </row>
    <row r="13" spans="1:8" ht="21.75">
      <c r="A13" s="107"/>
      <c r="B13" s="108" t="s">
        <v>128</v>
      </c>
      <c r="C13" s="107"/>
      <c r="D13" s="113">
        <v>3400</v>
      </c>
      <c r="E13" s="107"/>
      <c r="F13" s="113"/>
      <c r="G13" s="113">
        <v>11700</v>
      </c>
      <c r="H13" s="113"/>
    </row>
    <row r="14" spans="1:8" ht="21.75">
      <c r="A14" s="107"/>
      <c r="B14" s="108" t="s">
        <v>129</v>
      </c>
      <c r="C14" s="107"/>
      <c r="D14" s="113">
        <v>1600</v>
      </c>
      <c r="E14" s="107"/>
      <c r="F14" s="113"/>
      <c r="G14" s="113">
        <v>6300</v>
      </c>
      <c r="H14" s="113"/>
    </row>
    <row r="15" spans="1:8" ht="21.75">
      <c r="A15" s="107"/>
      <c r="B15" s="108" t="s">
        <v>130</v>
      </c>
      <c r="C15" s="107"/>
      <c r="D15" s="113">
        <v>0</v>
      </c>
      <c r="E15" s="107"/>
      <c r="F15" s="113"/>
      <c r="G15" s="113">
        <v>140000</v>
      </c>
      <c r="H15" s="113"/>
    </row>
    <row r="16" spans="1:8" ht="21.75">
      <c r="A16" s="107"/>
      <c r="B16" s="108" t="s">
        <v>131</v>
      </c>
      <c r="C16" s="107"/>
      <c r="D16" s="113">
        <v>0</v>
      </c>
      <c r="E16" s="107"/>
      <c r="F16" s="104"/>
      <c r="G16" s="113">
        <v>2600</v>
      </c>
      <c r="H16" s="113"/>
    </row>
    <row r="17" spans="1:8" ht="22.5" thickBot="1">
      <c r="A17" s="109" t="s">
        <v>79</v>
      </c>
      <c r="B17" s="107"/>
      <c r="C17" s="107"/>
      <c r="D17" s="114">
        <f>SUM(D5:D16)</f>
        <v>2592064.9699999997</v>
      </c>
      <c r="E17" s="107"/>
      <c r="F17" s="106"/>
      <c r="G17" s="114">
        <f>SUM(G5:G16)</f>
        <v>48402158.37</v>
      </c>
      <c r="H17" s="106"/>
    </row>
    <row r="18" spans="1:8" ht="19.5" thickTop="1">
      <c r="A18" s="107"/>
      <c r="B18" s="107"/>
      <c r="C18" s="107"/>
      <c r="D18" s="107"/>
      <c r="E18" s="107"/>
      <c r="F18" s="107"/>
      <c r="G18" s="107"/>
      <c r="H18" s="107"/>
    </row>
    <row r="19" spans="1:8" ht="21.75">
      <c r="A19" s="109" t="s">
        <v>93</v>
      </c>
      <c r="B19" s="107"/>
      <c r="C19" s="107"/>
      <c r="D19" s="107"/>
      <c r="E19" s="107"/>
      <c r="F19" s="107"/>
      <c r="G19" s="107"/>
      <c r="H19" s="107"/>
    </row>
    <row r="20" spans="1:8" ht="21.75">
      <c r="A20" s="107"/>
      <c r="B20" s="108" t="s">
        <v>132</v>
      </c>
      <c r="C20" s="107"/>
      <c r="D20" s="112">
        <v>1997882.92</v>
      </c>
      <c r="E20" s="107"/>
      <c r="F20" s="112"/>
      <c r="G20" s="112">
        <v>18339181.81</v>
      </c>
      <c r="H20" s="112"/>
    </row>
    <row r="21" spans="1:8" ht="21.75">
      <c r="A21" s="107"/>
      <c r="B21" s="108" t="s">
        <v>133</v>
      </c>
      <c r="C21" s="107"/>
      <c r="D21" s="112">
        <v>316210.55</v>
      </c>
      <c r="E21" s="107"/>
      <c r="F21" s="112"/>
      <c r="G21" s="112">
        <v>3739802.43</v>
      </c>
      <c r="H21" s="112"/>
    </row>
    <row r="22" spans="1:8" ht="21.75">
      <c r="A22" s="107"/>
      <c r="B22" s="108" t="s">
        <v>134</v>
      </c>
      <c r="C22" s="107"/>
      <c r="D22" s="113">
        <v>0</v>
      </c>
      <c r="E22" s="107"/>
      <c r="F22" s="113"/>
      <c r="G22" s="112">
        <v>200000</v>
      </c>
      <c r="H22" s="112"/>
    </row>
    <row r="23" spans="1:8" ht="21.75">
      <c r="A23" s="107"/>
      <c r="B23" s="108" t="s">
        <v>135</v>
      </c>
      <c r="C23" s="107"/>
      <c r="D23" s="113">
        <v>390611</v>
      </c>
      <c r="E23" s="107"/>
      <c r="F23" s="113"/>
      <c r="G23" s="113">
        <v>5969147</v>
      </c>
      <c r="H23" s="113"/>
    </row>
    <row r="24" spans="1:8" ht="21.75">
      <c r="A24" s="107"/>
      <c r="B24" s="108" t="s">
        <v>136</v>
      </c>
      <c r="C24" s="107"/>
      <c r="D24" s="113"/>
      <c r="E24" s="107"/>
      <c r="F24" s="113"/>
      <c r="G24" s="112">
        <v>1675829</v>
      </c>
      <c r="H24" s="112"/>
    </row>
    <row r="25" spans="1:8" ht="21.75">
      <c r="A25" s="107"/>
      <c r="B25" s="108" t="s">
        <v>137</v>
      </c>
      <c r="C25" s="107"/>
      <c r="D25" s="113"/>
      <c r="E25" s="107"/>
      <c r="F25" s="113"/>
      <c r="G25" s="112"/>
      <c r="H25" s="112"/>
    </row>
    <row r="26" spans="1:8" ht="21.75">
      <c r="A26" s="107"/>
      <c r="B26" s="108" t="s">
        <v>138</v>
      </c>
      <c r="C26" s="107"/>
      <c r="D26" s="112">
        <v>19820</v>
      </c>
      <c r="E26" s="107"/>
      <c r="F26" s="112"/>
      <c r="G26" s="112">
        <v>474998</v>
      </c>
      <c r="H26" s="112"/>
    </row>
    <row r="27" spans="1:8" ht="21.75">
      <c r="A27" s="107"/>
      <c r="B27" s="108" t="s">
        <v>139</v>
      </c>
      <c r="C27" s="107"/>
      <c r="D27" s="113">
        <v>532100</v>
      </c>
      <c r="E27" s="107"/>
      <c r="F27" s="113"/>
      <c r="G27" s="112">
        <v>2411900</v>
      </c>
      <c r="H27" s="112"/>
    </row>
    <row r="28" spans="1:8" ht="21.75">
      <c r="A28" s="107"/>
      <c r="B28" s="108" t="s">
        <v>140</v>
      </c>
      <c r="C28" s="107"/>
      <c r="D28" s="112">
        <v>0</v>
      </c>
      <c r="E28" s="107"/>
      <c r="F28" s="112"/>
      <c r="G28" s="112">
        <v>3388097</v>
      </c>
      <c r="H28" s="112"/>
    </row>
    <row r="29" spans="1:8" ht="21.75">
      <c r="A29" s="107"/>
      <c r="B29" s="108" t="s">
        <v>141</v>
      </c>
      <c r="C29" s="107"/>
      <c r="D29" s="113">
        <v>6400</v>
      </c>
      <c r="E29" s="107"/>
      <c r="F29" s="113"/>
      <c r="G29" s="112">
        <v>6992189.75</v>
      </c>
      <c r="H29" s="112"/>
    </row>
    <row r="30" spans="1:8" ht="21.75">
      <c r="A30" s="107"/>
      <c r="B30" s="108" t="s">
        <v>142</v>
      </c>
      <c r="C30" s="107"/>
      <c r="D30" s="113">
        <v>15200</v>
      </c>
      <c r="E30" s="107"/>
      <c r="F30" s="113"/>
      <c r="G30" s="112">
        <v>63200</v>
      </c>
      <c r="H30" s="112"/>
    </row>
    <row r="31" spans="1:8" ht="22.5" thickBot="1">
      <c r="A31" s="109" t="s">
        <v>79</v>
      </c>
      <c r="B31" s="107"/>
      <c r="C31" s="107"/>
      <c r="D31" s="115">
        <f>SUM(D20:D30)</f>
        <v>3278224.4699999997</v>
      </c>
      <c r="E31" s="107"/>
      <c r="F31" s="106"/>
      <c r="G31" s="115">
        <f>SUM(G20:G30)</f>
        <v>43254344.989999995</v>
      </c>
      <c r="H31" s="106"/>
    </row>
    <row r="32" spans="1:8" ht="19.5" thickTop="1">
      <c r="A32" s="107"/>
      <c r="B32" s="107"/>
      <c r="C32" s="107"/>
      <c r="D32" s="107"/>
      <c r="E32" s="107"/>
      <c r="F32" s="107"/>
      <c r="G32" s="107"/>
      <c r="H32" s="107"/>
    </row>
    <row r="33" spans="2:8" ht="22.5" thickBot="1">
      <c r="B33" s="110" t="s">
        <v>143</v>
      </c>
      <c r="C33" s="107"/>
      <c r="D33" s="116" t="s">
        <v>502</v>
      </c>
      <c r="E33" s="107"/>
      <c r="F33" s="105"/>
      <c r="G33" s="116" t="s">
        <v>503</v>
      </c>
      <c r="H33" s="105"/>
    </row>
    <row r="34" spans="2:8" ht="19.5" thickTop="1">
      <c r="B34" s="107"/>
      <c r="C34" s="107"/>
      <c r="D34" s="107"/>
      <c r="E34" s="107"/>
      <c r="F34" s="107"/>
      <c r="G34" s="107"/>
      <c r="H34" s="107"/>
    </row>
  </sheetData>
  <sheetProtection/>
  <mergeCells count="3">
    <mergeCell ref="A1:H1"/>
    <mergeCell ref="A2:H2"/>
    <mergeCell ref="A3:H3"/>
  </mergeCells>
  <printOptions/>
  <pageMargins left="0" right="0" top="0" bottom="0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36"/>
  <sheetViews>
    <sheetView view="pageBreakPreview" zoomScaleSheetLayoutView="100" zoomScalePageLayoutView="0" workbookViewId="0" topLeftCell="A1">
      <selection activeCell="D8" sqref="D8"/>
    </sheetView>
  </sheetViews>
  <sheetFormatPr defaultColWidth="9.140625" defaultRowHeight="15"/>
  <cols>
    <col min="1" max="1" width="50.57421875" style="1" customWidth="1"/>
    <col min="2" max="2" width="7.140625" style="1" customWidth="1"/>
    <col min="3" max="3" width="15.00390625" style="1" customWidth="1"/>
    <col min="4" max="4" width="16.421875" style="1" customWidth="1"/>
    <col min="5" max="16384" width="9.00390625" style="1" customWidth="1"/>
  </cols>
  <sheetData>
    <row r="1" spans="1:4" ht="15" customHeight="1">
      <c r="A1" s="117"/>
      <c r="B1" s="117"/>
      <c r="C1" s="117"/>
      <c r="D1" s="151" t="s">
        <v>144</v>
      </c>
    </row>
    <row r="2" spans="1:4" ht="17.25" customHeight="1">
      <c r="A2" s="560" t="s">
        <v>145</v>
      </c>
      <c r="B2" s="560"/>
      <c r="C2" s="560"/>
      <c r="D2" s="560"/>
    </row>
    <row r="3" spans="1:4" ht="16.5" customHeight="1">
      <c r="A3" s="560" t="s">
        <v>588</v>
      </c>
      <c r="B3" s="560"/>
      <c r="C3" s="560"/>
      <c r="D3" s="560"/>
    </row>
    <row r="4" spans="1:4" ht="13.5" customHeight="1">
      <c r="A4" s="571" t="s">
        <v>586</v>
      </c>
      <c r="B4" s="571"/>
      <c r="C4" s="571"/>
      <c r="D4" s="571"/>
    </row>
    <row r="5" spans="1:4" ht="19.5">
      <c r="A5" s="152" t="s">
        <v>146</v>
      </c>
      <c r="B5" s="163" t="s">
        <v>2</v>
      </c>
      <c r="C5" s="154" t="s">
        <v>147</v>
      </c>
      <c r="D5" s="154" t="s">
        <v>587</v>
      </c>
    </row>
    <row r="6" spans="1:4" ht="17.25" customHeight="1">
      <c r="A6" s="128" t="s">
        <v>148</v>
      </c>
      <c r="B6" s="156" t="s">
        <v>149</v>
      </c>
      <c r="C6" s="488">
        <f>SUM(C15,C69,C77,C97,C102)</f>
        <v>602000</v>
      </c>
      <c r="D6" s="488">
        <f>SUM(D15,D69,D77,D97,D102)</f>
        <v>49009.34</v>
      </c>
    </row>
    <row r="7" spans="1:4" ht="17.25" customHeight="1">
      <c r="A7" s="120" t="s">
        <v>150</v>
      </c>
      <c r="B7" s="156" t="s">
        <v>62</v>
      </c>
      <c r="C7" s="124"/>
      <c r="D7" s="472"/>
    </row>
    <row r="8" spans="1:4" ht="17.25" customHeight="1">
      <c r="A8" s="121" t="s">
        <v>151</v>
      </c>
      <c r="B8" s="135" t="s">
        <v>152</v>
      </c>
      <c r="C8" s="138">
        <v>40000</v>
      </c>
      <c r="D8" s="471"/>
    </row>
    <row r="9" spans="1:4" ht="18" customHeight="1">
      <c r="A9" s="121" t="s">
        <v>153</v>
      </c>
      <c r="B9" s="135" t="s">
        <v>154</v>
      </c>
      <c r="C9" s="123">
        <v>74000</v>
      </c>
      <c r="D9" s="471">
        <v>10.34</v>
      </c>
    </row>
    <row r="10" spans="1:4" ht="17.25" customHeight="1">
      <c r="A10" s="121" t="s">
        <v>155</v>
      </c>
      <c r="B10" s="135" t="s">
        <v>156</v>
      </c>
      <c r="C10" s="123">
        <v>4000</v>
      </c>
      <c r="D10" s="471">
        <v>28</v>
      </c>
    </row>
    <row r="11" spans="1:4" ht="17.25" customHeight="1">
      <c r="A11" s="121" t="s">
        <v>157</v>
      </c>
      <c r="B11" s="135" t="s">
        <v>158</v>
      </c>
      <c r="C11" s="124"/>
      <c r="D11" s="472"/>
    </row>
    <row r="12" spans="1:4" ht="15.75" customHeight="1">
      <c r="A12" s="121" t="s">
        <v>159</v>
      </c>
      <c r="B12" s="135" t="s">
        <v>160</v>
      </c>
      <c r="C12" s="124"/>
      <c r="D12" s="472"/>
    </row>
    <row r="13" spans="1:4" ht="18.75" customHeight="1">
      <c r="A13" s="121" t="s">
        <v>161</v>
      </c>
      <c r="B13" s="135" t="s">
        <v>162</v>
      </c>
      <c r="C13" s="124"/>
      <c r="D13" s="472"/>
    </row>
    <row r="14" spans="1:4" ht="15.75" customHeight="1">
      <c r="A14" s="121" t="s">
        <v>163</v>
      </c>
      <c r="B14" s="135" t="s">
        <v>164</v>
      </c>
      <c r="C14" s="140"/>
      <c r="D14" s="472"/>
    </row>
    <row r="15" spans="1:4" ht="16.5" customHeight="1" thickBot="1">
      <c r="A15" s="122" t="s">
        <v>79</v>
      </c>
      <c r="B15" s="131"/>
      <c r="C15" s="130">
        <f>SUM(C8:C14)</f>
        <v>118000</v>
      </c>
      <c r="D15" s="473">
        <f>SUM(D8:D14)</f>
        <v>38.34</v>
      </c>
    </row>
    <row r="16" spans="1:4" ht="18" customHeight="1" thickTop="1">
      <c r="A16" s="120" t="s">
        <v>165</v>
      </c>
      <c r="B16" s="135" t="s">
        <v>64</v>
      </c>
      <c r="C16" s="157"/>
      <c r="D16" s="474"/>
    </row>
    <row r="17" spans="1:4" ht="15" customHeight="1">
      <c r="A17" s="121" t="s">
        <v>166</v>
      </c>
      <c r="B17" s="135" t="s">
        <v>167</v>
      </c>
      <c r="C17" s="124"/>
      <c r="D17" s="472"/>
    </row>
    <row r="18" spans="1:4" ht="17.25" customHeight="1">
      <c r="A18" s="121" t="s">
        <v>168</v>
      </c>
      <c r="B18" s="135" t="s">
        <v>169</v>
      </c>
      <c r="C18" s="124"/>
      <c r="D18" s="472"/>
    </row>
    <row r="19" spans="1:4" ht="17.25" customHeight="1">
      <c r="A19" s="121" t="s">
        <v>170</v>
      </c>
      <c r="B19" s="135" t="s">
        <v>171</v>
      </c>
      <c r="C19" s="124">
        <v>1000</v>
      </c>
      <c r="D19" s="471"/>
    </row>
    <row r="20" spans="1:4" ht="14.25" customHeight="1">
      <c r="A20" s="121" t="s">
        <v>172</v>
      </c>
      <c r="B20" s="135" t="s">
        <v>173</v>
      </c>
      <c r="C20" s="124"/>
      <c r="D20" s="475"/>
    </row>
    <row r="21" spans="1:4" ht="17.25" customHeight="1">
      <c r="A21" s="121" t="s">
        <v>174</v>
      </c>
      <c r="B21" s="135" t="s">
        <v>175</v>
      </c>
      <c r="C21" s="124"/>
      <c r="D21" s="472"/>
    </row>
    <row r="22" spans="1:4" ht="14.25" customHeight="1">
      <c r="A22" s="121" t="s">
        <v>176</v>
      </c>
      <c r="B22" s="135" t="s">
        <v>177</v>
      </c>
      <c r="C22" s="123">
        <v>2000</v>
      </c>
      <c r="D22" s="475">
        <v>111</v>
      </c>
    </row>
    <row r="23" spans="1:4" ht="17.25" customHeight="1">
      <c r="A23" s="121" t="s">
        <v>178</v>
      </c>
      <c r="B23" s="135" t="s">
        <v>173</v>
      </c>
      <c r="C23" s="123">
        <v>35000</v>
      </c>
      <c r="D23" s="471">
        <v>60</v>
      </c>
    </row>
    <row r="24" spans="1:4" ht="17.25" customHeight="1">
      <c r="A24" s="121" t="s">
        <v>179</v>
      </c>
      <c r="B24" s="135" t="s">
        <v>180</v>
      </c>
      <c r="C24" s="124"/>
      <c r="D24" s="472"/>
    </row>
    <row r="25" spans="1:4" ht="16.5" customHeight="1">
      <c r="A25" s="121" t="s">
        <v>181</v>
      </c>
      <c r="B25" s="135" t="s">
        <v>182</v>
      </c>
      <c r="C25" s="124">
        <v>20</v>
      </c>
      <c r="D25" s="471"/>
    </row>
    <row r="26" spans="1:4" ht="17.25" customHeight="1">
      <c r="A26" s="121" t="s">
        <v>183</v>
      </c>
      <c r="B26" s="135" t="s">
        <v>184</v>
      </c>
      <c r="C26" s="124"/>
      <c r="D26" s="472"/>
    </row>
    <row r="27" spans="1:4" ht="19.5">
      <c r="A27" s="121" t="s">
        <v>185</v>
      </c>
      <c r="B27" s="135" t="s">
        <v>186</v>
      </c>
      <c r="C27" s="124">
        <v>100</v>
      </c>
      <c r="D27" s="472"/>
    </row>
    <row r="28" spans="1:4" ht="15.75" customHeight="1">
      <c r="A28" s="121" t="s">
        <v>187</v>
      </c>
      <c r="B28" s="135" t="s">
        <v>188</v>
      </c>
      <c r="C28" s="124"/>
      <c r="D28" s="472"/>
    </row>
    <row r="29" spans="1:4" ht="17.25" customHeight="1">
      <c r="A29" s="121" t="s">
        <v>189</v>
      </c>
      <c r="B29" s="135" t="s">
        <v>190</v>
      </c>
      <c r="C29" s="124"/>
      <c r="D29" s="472"/>
    </row>
    <row r="30" spans="1:4" ht="18" customHeight="1">
      <c r="A30" s="121" t="s">
        <v>191</v>
      </c>
      <c r="B30" s="135" t="s">
        <v>192</v>
      </c>
      <c r="C30" s="124"/>
      <c r="D30" s="472"/>
    </row>
    <row r="31" spans="1:4" ht="15.75" customHeight="1">
      <c r="A31" s="121" t="s">
        <v>193</v>
      </c>
      <c r="B31" s="135" t="s">
        <v>194</v>
      </c>
      <c r="C31" s="124"/>
      <c r="D31" s="472"/>
    </row>
    <row r="32" spans="1:4" ht="16.5" customHeight="1">
      <c r="A32" s="121" t="s">
        <v>195</v>
      </c>
      <c r="B32" s="135" t="s">
        <v>196</v>
      </c>
      <c r="C32" s="124"/>
      <c r="D32" s="472"/>
    </row>
    <row r="33" spans="1:4" ht="17.25" customHeight="1">
      <c r="A33" s="121" t="s">
        <v>197</v>
      </c>
      <c r="B33" s="135" t="s">
        <v>198</v>
      </c>
      <c r="C33" s="124"/>
      <c r="D33" s="472"/>
    </row>
    <row r="34" spans="1:4" ht="16.5" customHeight="1">
      <c r="A34" s="121" t="s">
        <v>199</v>
      </c>
      <c r="B34" s="135" t="s">
        <v>200</v>
      </c>
      <c r="C34" s="124"/>
      <c r="D34" s="472"/>
    </row>
    <row r="35" spans="1:4" ht="19.5">
      <c r="A35" s="121" t="s">
        <v>201</v>
      </c>
      <c r="B35" s="135" t="s">
        <v>202</v>
      </c>
      <c r="C35" s="124"/>
      <c r="D35" s="472"/>
    </row>
    <row r="36" spans="1:4" ht="17.25" customHeight="1">
      <c r="A36" s="121" t="s">
        <v>203</v>
      </c>
      <c r="B36" s="135" t="s">
        <v>204</v>
      </c>
      <c r="C36" s="124"/>
      <c r="D36" s="472"/>
    </row>
    <row r="37" spans="1:4" ht="17.25" customHeight="1">
      <c r="A37" s="121" t="s">
        <v>205</v>
      </c>
      <c r="B37" s="135" t="s">
        <v>206</v>
      </c>
      <c r="C37" s="124"/>
      <c r="D37" s="472"/>
    </row>
    <row r="38" spans="1:4" ht="18" customHeight="1">
      <c r="A38" s="121" t="s">
        <v>207</v>
      </c>
      <c r="B38" s="135" t="s">
        <v>208</v>
      </c>
      <c r="C38" s="124"/>
      <c r="D38" s="472"/>
    </row>
    <row r="39" spans="1:4" ht="15" customHeight="1">
      <c r="A39" s="121" t="s">
        <v>209</v>
      </c>
      <c r="B39" s="135" t="s">
        <v>210</v>
      </c>
      <c r="C39" s="124"/>
      <c r="D39" s="472"/>
    </row>
    <row r="40" spans="1:4" ht="15.75" customHeight="1">
      <c r="A40" s="121" t="s">
        <v>211</v>
      </c>
      <c r="B40" s="135" t="s">
        <v>212</v>
      </c>
      <c r="C40" s="124"/>
      <c r="D40" s="472"/>
    </row>
    <row r="41" spans="1:4" ht="17.25" customHeight="1">
      <c r="A41" s="121" t="s">
        <v>213</v>
      </c>
      <c r="B41" s="135" t="s">
        <v>214</v>
      </c>
      <c r="C41" s="124"/>
      <c r="D41" s="472"/>
    </row>
    <row r="42" spans="1:4" ht="14.25" customHeight="1">
      <c r="A42" s="121" t="s">
        <v>215</v>
      </c>
      <c r="B42" s="135" t="s">
        <v>216</v>
      </c>
      <c r="C42" s="124"/>
      <c r="D42" s="472"/>
    </row>
    <row r="43" spans="1:4" ht="15" customHeight="1">
      <c r="A43" s="121" t="s">
        <v>217</v>
      </c>
      <c r="B43" s="135" t="s">
        <v>218</v>
      </c>
      <c r="C43" s="124"/>
      <c r="D43" s="472"/>
    </row>
    <row r="44" spans="1:4" ht="16.5" customHeight="1">
      <c r="A44" s="121" t="s">
        <v>219</v>
      </c>
      <c r="B44" s="135" t="s">
        <v>220</v>
      </c>
      <c r="C44" s="124">
        <v>300</v>
      </c>
      <c r="D44" s="471"/>
    </row>
    <row r="45" spans="1:4" ht="18" customHeight="1">
      <c r="A45" s="121" t="s">
        <v>221</v>
      </c>
      <c r="B45" s="135" t="s">
        <v>222</v>
      </c>
      <c r="C45" s="124"/>
      <c r="D45" s="471"/>
    </row>
    <row r="46" spans="1:4" ht="15" customHeight="1">
      <c r="A46" s="121" t="s">
        <v>223</v>
      </c>
      <c r="B46" s="135" t="s">
        <v>224</v>
      </c>
      <c r="C46" s="124"/>
      <c r="D46" s="471"/>
    </row>
    <row r="47" spans="1:4" ht="15.75" customHeight="1">
      <c r="A47" s="121" t="s">
        <v>225</v>
      </c>
      <c r="B47" s="135" t="s">
        <v>226</v>
      </c>
      <c r="C47" s="124">
        <v>500</v>
      </c>
      <c r="D47" s="471"/>
    </row>
    <row r="48" spans="1:4" ht="19.5">
      <c r="A48" s="136" t="s">
        <v>227</v>
      </c>
      <c r="B48" s="147" t="s">
        <v>228</v>
      </c>
      <c r="C48" s="124"/>
      <c r="D48" s="472"/>
    </row>
    <row r="49" spans="1:4" ht="18.75" customHeight="1">
      <c r="A49" s="166" t="s">
        <v>229</v>
      </c>
      <c r="B49" s="167" t="s">
        <v>230</v>
      </c>
      <c r="C49" s="124"/>
      <c r="D49" s="472"/>
    </row>
    <row r="50" spans="1:4" ht="15" customHeight="1">
      <c r="A50" s="141" t="s">
        <v>231</v>
      </c>
      <c r="B50" s="135" t="s">
        <v>232</v>
      </c>
      <c r="C50" s="124"/>
      <c r="D50" s="472"/>
    </row>
    <row r="51" spans="1:4" ht="15" customHeight="1">
      <c r="A51" s="141" t="s">
        <v>233</v>
      </c>
      <c r="B51" s="135" t="s">
        <v>234</v>
      </c>
      <c r="C51" s="124"/>
      <c r="D51" s="472"/>
    </row>
    <row r="52" spans="1:4" ht="17.25" customHeight="1">
      <c r="A52" s="141" t="s">
        <v>235</v>
      </c>
      <c r="B52" s="135" t="s">
        <v>236</v>
      </c>
      <c r="C52" s="146"/>
      <c r="D52" s="472"/>
    </row>
    <row r="53" spans="1:4" ht="15.75" customHeight="1">
      <c r="A53" s="141" t="s">
        <v>237</v>
      </c>
      <c r="B53" s="135" t="s">
        <v>238</v>
      </c>
      <c r="C53" s="146"/>
      <c r="D53" s="472"/>
    </row>
    <row r="54" spans="1:4" ht="15" customHeight="1">
      <c r="A54" s="141" t="s">
        <v>239</v>
      </c>
      <c r="B54" s="135" t="s">
        <v>240</v>
      </c>
      <c r="C54" s="146"/>
      <c r="D54" s="472"/>
    </row>
    <row r="55" spans="1:4" ht="15" customHeight="1">
      <c r="A55" s="141" t="s">
        <v>241</v>
      </c>
      <c r="B55" s="135" t="s">
        <v>242</v>
      </c>
      <c r="C55" s="146"/>
      <c r="D55" s="472"/>
    </row>
    <row r="56" spans="1:4" ht="15.75" customHeight="1">
      <c r="A56" s="141" t="s">
        <v>243</v>
      </c>
      <c r="B56" s="135" t="s">
        <v>244</v>
      </c>
      <c r="C56" s="146"/>
      <c r="D56" s="472"/>
    </row>
    <row r="57" spans="1:4" ht="15.75" customHeight="1">
      <c r="A57" s="141" t="s">
        <v>245</v>
      </c>
      <c r="B57" s="147" t="s">
        <v>246</v>
      </c>
      <c r="C57" s="148">
        <v>1000</v>
      </c>
      <c r="D57" s="471"/>
    </row>
    <row r="58" spans="1:4" ht="18" customHeight="1">
      <c r="A58" s="143" t="s">
        <v>247</v>
      </c>
      <c r="B58" s="139" t="s">
        <v>248</v>
      </c>
      <c r="C58" s="123"/>
      <c r="D58" s="471"/>
    </row>
    <row r="59" spans="1:4" ht="13.5" customHeight="1">
      <c r="A59" s="121" t="s">
        <v>249</v>
      </c>
      <c r="B59" s="139" t="s">
        <v>250</v>
      </c>
      <c r="C59" s="124"/>
      <c r="D59" s="471"/>
    </row>
    <row r="60" spans="1:4" ht="17.25" customHeight="1">
      <c r="A60" s="121" t="s">
        <v>251</v>
      </c>
      <c r="B60" s="135" t="s">
        <v>252</v>
      </c>
      <c r="C60" s="123">
        <v>5000</v>
      </c>
      <c r="D60" s="475"/>
    </row>
    <row r="61" spans="1:4" ht="15" customHeight="1">
      <c r="A61" s="121" t="s">
        <v>253</v>
      </c>
      <c r="B61" s="135" t="s">
        <v>254</v>
      </c>
      <c r="C61" s="123"/>
      <c r="D61" s="475"/>
    </row>
    <row r="62" spans="1:4" ht="17.25" customHeight="1">
      <c r="A62" s="121" t="s">
        <v>255</v>
      </c>
      <c r="B62" s="135" t="s">
        <v>256</v>
      </c>
      <c r="C62" s="123">
        <v>7000</v>
      </c>
      <c r="D62" s="471"/>
    </row>
    <row r="63" spans="1:4" ht="30.75" customHeight="1">
      <c r="A63" s="142" t="s">
        <v>257</v>
      </c>
      <c r="B63" s="135" t="s">
        <v>258</v>
      </c>
      <c r="C63" s="124"/>
      <c r="D63" s="472"/>
    </row>
    <row r="64" spans="1:4" ht="18" customHeight="1">
      <c r="A64" s="121" t="s">
        <v>259</v>
      </c>
      <c r="B64" s="135" t="s">
        <v>260</v>
      </c>
      <c r="C64" s="124"/>
      <c r="D64" s="472"/>
    </row>
    <row r="65" spans="1:4" ht="17.25" customHeight="1">
      <c r="A65" s="121" t="s">
        <v>261</v>
      </c>
      <c r="B65" s="135" t="s">
        <v>262</v>
      </c>
      <c r="C65" s="124"/>
      <c r="D65" s="472"/>
    </row>
    <row r="66" spans="1:4" ht="16.5" customHeight="1">
      <c r="A66" s="121" t="s">
        <v>263</v>
      </c>
      <c r="B66" s="135" t="s">
        <v>264</v>
      </c>
      <c r="C66" s="124">
        <v>580</v>
      </c>
      <c r="D66" s="471"/>
    </row>
    <row r="67" spans="1:4" ht="19.5">
      <c r="A67" s="121" t="s">
        <v>265</v>
      </c>
      <c r="B67" s="135" t="s">
        <v>266</v>
      </c>
      <c r="C67" s="124"/>
      <c r="D67" s="471"/>
    </row>
    <row r="68" spans="1:4" ht="15.75" customHeight="1">
      <c r="A68" s="121" t="s">
        <v>267</v>
      </c>
      <c r="B68" s="135" t="s">
        <v>268</v>
      </c>
      <c r="C68" s="123">
        <v>200</v>
      </c>
      <c r="D68" s="471"/>
    </row>
    <row r="69" spans="1:4" ht="16.5" customHeight="1" thickBot="1">
      <c r="A69" s="122" t="s">
        <v>79</v>
      </c>
      <c r="B69" s="131"/>
      <c r="C69" s="476">
        <f>SUM(C17:C68)</f>
        <v>52700</v>
      </c>
      <c r="D69" s="476">
        <f>SUM(D17:D68)</f>
        <v>171</v>
      </c>
    </row>
    <row r="70" spans="1:4" ht="13.5" customHeight="1" thickTop="1">
      <c r="A70" s="120" t="s">
        <v>269</v>
      </c>
      <c r="B70" s="135" t="s">
        <v>66</v>
      </c>
      <c r="C70" s="131"/>
      <c r="D70" s="474"/>
    </row>
    <row r="71" spans="1:4" ht="15" customHeight="1">
      <c r="A71" s="121" t="s">
        <v>270</v>
      </c>
      <c r="B71" s="135" t="s">
        <v>271</v>
      </c>
      <c r="C71" s="124"/>
      <c r="D71" s="472"/>
    </row>
    <row r="72" spans="1:4" ht="17.25" customHeight="1">
      <c r="A72" s="121" t="s">
        <v>272</v>
      </c>
      <c r="B72" s="135" t="s">
        <v>273</v>
      </c>
      <c r="C72" s="124"/>
      <c r="D72" s="472"/>
    </row>
    <row r="73" spans="1:4" ht="16.5" customHeight="1">
      <c r="A73" s="121" t="s">
        <v>274</v>
      </c>
      <c r="B73" s="135" t="s">
        <v>275</v>
      </c>
      <c r="C73" s="123">
        <v>250000</v>
      </c>
      <c r="D73" s="475"/>
    </row>
    <row r="74" spans="1:4" ht="15" customHeight="1">
      <c r="A74" s="121" t="s">
        <v>276</v>
      </c>
      <c r="B74" s="135" t="s">
        <v>277</v>
      </c>
      <c r="C74" s="124"/>
      <c r="D74" s="472"/>
    </row>
    <row r="75" spans="1:4" ht="16.5" customHeight="1">
      <c r="A75" s="121" t="s">
        <v>278</v>
      </c>
      <c r="B75" s="135" t="s">
        <v>279</v>
      </c>
      <c r="C75" s="124"/>
      <c r="D75" s="472"/>
    </row>
    <row r="76" spans="1:4" ht="14.25" customHeight="1">
      <c r="A76" s="121" t="s">
        <v>280</v>
      </c>
      <c r="B76" s="135" t="s">
        <v>281</v>
      </c>
      <c r="C76" s="144"/>
      <c r="D76" s="477"/>
    </row>
    <row r="77" spans="1:4" ht="14.25" customHeight="1" thickBot="1">
      <c r="A77" s="122" t="s">
        <v>79</v>
      </c>
      <c r="B77" s="131"/>
      <c r="C77" s="126">
        <f>SUM(C71:C76)</f>
        <v>250000</v>
      </c>
      <c r="D77" s="473"/>
    </row>
    <row r="78" spans="1:4" ht="15.75" customHeight="1" thickTop="1">
      <c r="A78" s="120" t="s">
        <v>282</v>
      </c>
      <c r="B78" s="135" t="s">
        <v>68</v>
      </c>
      <c r="C78" s="131"/>
      <c r="D78" s="474"/>
    </row>
    <row r="79" spans="1:4" ht="15" customHeight="1">
      <c r="A79" s="121" t="s">
        <v>283</v>
      </c>
      <c r="B79" s="135" t="s">
        <v>284</v>
      </c>
      <c r="C79" s="131"/>
      <c r="D79" s="474"/>
    </row>
    <row r="80" spans="1:4" ht="17.25" customHeight="1">
      <c r="A80" s="121" t="s">
        <v>285</v>
      </c>
      <c r="B80" s="135" t="s">
        <v>273</v>
      </c>
      <c r="C80" s="131"/>
      <c r="D80" s="474"/>
    </row>
    <row r="81" spans="1:4" ht="19.5">
      <c r="A81" s="121" t="s">
        <v>286</v>
      </c>
      <c r="B81" s="135" t="s">
        <v>287</v>
      </c>
      <c r="C81" s="124"/>
      <c r="D81" s="472"/>
    </row>
    <row r="82" spans="1:4" ht="19.5">
      <c r="A82" s="121" t="s">
        <v>288</v>
      </c>
      <c r="B82" s="135" t="s">
        <v>289</v>
      </c>
      <c r="C82" s="124"/>
      <c r="D82" s="472"/>
    </row>
    <row r="83" spans="1:4" ht="15.75" customHeight="1">
      <c r="A83" s="121" t="s">
        <v>290</v>
      </c>
      <c r="B83" s="135" t="s">
        <v>291</v>
      </c>
      <c r="C83" s="124"/>
      <c r="D83" s="472"/>
    </row>
    <row r="84" spans="1:4" ht="17.25" customHeight="1">
      <c r="A84" s="133" t="s">
        <v>292</v>
      </c>
      <c r="B84" s="141">
        <v>414006</v>
      </c>
      <c r="C84" s="146"/>
      <c r="D84" s="472"/>
    </row>
    <row r="85" spans="1:4" ht="17.25" customHeight="1">
      <c r="A85" s="132" t="s">
        <v>293</v>
      </c>
      <c r="B85" s="141">
        <v>414999</v>
      </c>
      <c r="C85" s="149"/>
      <c r="D85" s="478"/>
    </row>
    <row r="86" spans="1:4" ht="13.5" customHeight="1" thickBot="1">
      <c r="A86" s="134" t="s">
        <v>79</v>
      </c>
      <c r="B86" s="145"/>
      <c r="C86" s="150"/>
      <c r="D86" s="479"/>
    </row>
    <row r="87" spans="1:4" ht="15.75" customHeight="1" thickTop="1">
      <c r="A87" s="120" t="s">
        <v>294</v>
      </c>
      <c r="B87" s="135" t="s">
        <v>70</v>
      </c>
      <c r="C87" s="158"/>
      <c r="D87" s="474"/>
    </row>
    <row r="88" spans="1:4" ht="16.5" customHeight="1">
      <c r="A88" s="121" t="s">
        <v>295</v>
      </c>
      <c r="B88" s="135" t="s">
        <v>296</v>
      </c>
      <c r="C88" s="158"/>
      <c r="D88" s="474"/>
    </row>
    <row r="89" spans="1:4" ht="17.25" customHeight="1">
      <c r="A89" s="121" t="s">
        <v>297</v>
      </c>
      <c r="B89" s="135" t="s">
        <v>298</v>
      </c>
      <c r="C89" s="158"/>
      <c r="D89" s="474"/>
    </row>
    <row r="90" spans="1:4" ht="15.75" customHeight="1">
      <c r="A90" s="121" t="s">
        <v>299</v>
      </c>
      <c r="B90" s="135" t="s">
        <v>300</v>
      </c>
      <c r="C90" s="124"/>
      <c r="D90" s="472"/>
    </row>
    <row r="91" spans="1:4" ht="15.75" customHeight="1">
      <c r="A91" s="121" t="s">
        <v>301</v>
      </c>
      <c r="B91" s="135" t="s">
        <v>302</v>
      </c>
      <c r="C91" s="123">
        <v>30000</v>
      </c>
      <c r="D91" s="475">
        <v>12300</v>
      </c>
    </row>
    <row r="92" spans="1:4" ht="15" customHeight="1">
      <c r="A92" s="121" t="s">
        <v>303</v>
      </c>
      <c r="B92" s="135" t="s">
        <v>304</v>
      </c>
      <c r="C92" s="124"/>
      <c r="D92" s="472"/>
    </row>
    <row r="93" spans="1:4" ht="17.25" customHeight="1">
      <c r="A93" s="121" t="s">
        <v>305</v>
      </c>
      <c r="B93" s="135" t="s">
        <v>306</v>
      </c>
      <c r="C93" s="123"/>
      <c r="D93" s="471"/>
    </row>
    <row r="94" spans="1:4" ht="19.5">
      <c r="A94" s="121" t="s">
        <v>307</v>
      </c>
      <c r="B94" s="135" t="s">
        <v>308</v>
      </c>
      <c r="C94" s="124">
        <v>1000</v>
      </c>
      <c r="D94" s="472"/>
    </row>
    <row r="95" spans="1:4" ht="16.5" customHeight="1">
      <c r="A95" s="121" t="s">
        <v>309</v>
      </c>
      <c r="B95" s="135" t="s">
        <v>310</v>
      </c>
      <c r="C95" s="124"/>
      <c r="D95" s="472"/>
    </row>
    <row r="96" spans="1:4" ht="16.5" customHeight="1">
      <c r="A96" s="121" t="s">
        <v>311</v>
      </c>
      <c r="B96" s="135" t="s">
        <v>312</v>
      </c>
      <c r="C96" s="125">
        <v>150000</v>
      </c>
      <c r="D96" s="475">
        <v>36500</v>
      </c>
    </row>
    <row r="97" spans="1:4" ht="14.25" customHeight="1">
      <c r="A97" s="122" t="s">
        <v>79</v>
      </c>
      <c r="B97" s="131"/>
      <c r="C97" s="487">
        <f>SUM(C88:C96)</f>
        <v>181000</v>
      </c>
      <c r="D97" s="487">
        <f>SUM(D88:D96)</f>
        <v>48800</v>
      </c>
    </row>
    <row r="98" spans="1:4" ht="19.5">
      <c r="A98" s="164"/>
      <c r="B98" s="137"/>
      <c r="C98" s="165"/>
      <c r="D98" s="480"/>
    </row>
    <row r="99" spans="1:4" ht="19.5">
      <c r="A99" s="155" t="s">
        <v>313</v>
      </c>
      <c r="B99" s="135" t="s">
        <v>72</v>
      </c>
      <c r="C99" s="131"/>
      <c r="D99" s="474"/>
    </row>
    <row r="100" spans="1:4" ht="19.5">
      <c r="A100" s="141" t="s">
        <v>314</v>
      </c>
      <c r="B100" s="135" t="s">
        <v>315</v>
      </c>
      <c r="C100" s="124">
        <v>300</v>
      </c>
      <c r="D100" s="471"/>
    </row>
    <row r="101" spans="1:4" ht="19.5">
      <c r="A101" s="141" t="s">
        <v>316</v>
      </c>
      <c r="B101" s="135" t="s">
        <v>317</v>
      </c>
      <c r="C101" s="144"/>
      <c r="D101" s="481"/>
    </row>
    <row r="102" spans="1:4" ht="20.25" thickBot="1">
      <c r="A102" s="118" t="s">
        <v>79</v>
      </c>
      <c r="B102" s="131"/>
      <c r="C102" s="153">
        <f>SUM(C100:C101)</f>
        <v>300</v>
      </c>
      <c r="D102" s="482"/>
    </row>
    <row r="103" spans="1:4" ht="21" thickBot="1" thickTop="1">
      <c r="A103" s="128" t="s">
        <v>318</v>
      </c>
      <c r="B103" s="121"/>
      <c r="C103" s="168"/>
      <c r="D103" s="483"/>
    </row>
    <row r="104" spans="1:4" ht="20.25" thickTop="1">
      <c r="A104" s="128" t="s">
        <v>319</v>
      </c>
      <c r="B104" s="121">
        <v>420000</v>
      </c>
      <c r="C104" s="222"/>
      <c r="D104" s="484"/>
    </row>
    <row r="105" spans="1:4" ht="19.5">
      <c r="A105" s="129" t="s">
        <v>320</v>
      </c>
      <c r="B105" s="160">
        <v>421000</v>
      </c>
      <c r="C105" s="161"/>
      <c r="D105" s="485"/>
    </row>
    <row r="106" spans="1:4" ht="19.5">
      <c r="A106" s="141" t="s">
        <v>321</v>
      </c>
      <c r="B106" s="162">
        <v>421001</v>
      </c>
      <c r="C106" s="161">
        <v>280000</v>
      </c>
      <c r="D106" s="485"/>
    </row>
    <row r="107" spans="1:4" ht="19.5">
      <c r="A107" s="141" t="s">
        <v>322</v>
      </c>
      <c r="B107" s="162">
        <v>421002</v>
      </c>
      <c r="C107" s="138">
        <v>8000000</v>
      </c>
      <c r="D107" s="486">
        <v>630624.98</v>
      </c>
    </row>
    <row r="108" spans="1:4" ht="19.5">
      <c r="A108" s="141" t="s">
        <v>323</v>
      </c>
      <c r="B108" s="162">
        <v>421003</v>
      </c>
      <c r="C108" s="123"/>
      <c r="D108" s="475"/>
    </row>
    <row r="109" spans="1:4" ht="19.5">
      <c r="A109" s="141" t="s">
        <v>324</v>
      </c>
      <c r="B109" s="162">
        <v>421004</v>
      </c>
      <c r="C109" s="123">
        <v>3500000</v>
      </c>
      <c r="D109" s="475">
        <v>243187.07</v>
      </c>
    </row>
    <row r="110" spans="1:4" ht="19.5">
      <c r="A110" s="121" t="s">
        <v>325</v>
      </c>
      <c r="B110" s="162">
        <v>421005</v>
      </c>
      <c r="C110" s="123">
        <v>170000</v>
      </c>
      <c r="D110" s="475">
        <v>15883.74</v>
      </c>
    </row>
    <row r="111" spans="1:4" ht="19.5">
      <c r="A111" s="121" t="s">
        <v>326</v>
      </c>
      <c r="B111" s="162">
        <v>421006</v>
      </c>
      <c r="C111" s="123">
        <v>1300000</v>
      </c>
      <c r="D111" s="475">
        <v>93684.04</v>
      </c>
    </row>
    <row r="112" spans="1:4" ht="19.5">
      <c r="A112" s="121" t="s">
        <v>327</v>
      </c>
      <c r="B112" s="162">
        <v>421007</v>
      </c>
      <c r="C112" s="123">
        <v>1900000</v>
      </c>
      <c r="D112" s="475">
        <v>202269.92</v>
      </c>
    </row>
    <row r="113" spans="1:4" ht="19.5">
      <c r="A113" s="121" t="s">
        <v>328</v>
      </c>
      <c r="B113" s="162">
        <v>421008</v>
      </c>
      <c r="C113" s="123"/>
      <c r="D113" s="472"/>
    </row>
    <row r="114" spans="1:4" ht="19.5">
      <c r="A114" s="121" t="s">
        <v>329</v>
      </c>
      <c r="B114" s="162">
        <v>421009</v>
      </c>
      <c r="C114" s="123"/>
      <c r="D114" s="472"/>
    </row>
    <row r="115" spans="1:4" ht="19.5">
      <c r="A115" s="121" t="s">
        <v>330</v>
      </c>
      <c r="B115" s="162">
        <v>421010</v>
      </c>
      <c r="C115" s="123"/>
      <c r="D115" s="472"/>
    </row>
    <row r="116" spans="1:4" ht="19.5">
      <c r="A116" s="121" t="s">
        <v>331</v>
      </c>
      <c r="B116" s="162">
        <v>421011</v>
      </c>
      <c r="C116" s="123"/>
      <c r="D116" s="472"/>
    </row>
    <row r="117" spans="1:4" ht="19.5">
      <c r="A117" s="121" t="s">
        <v>332</v>
      </c>
      <c r="B117" s="162">
        <v>421012</v>
      </c>
      <c r="C117" s="123">
        <v>48000</v>
      </c>
      <c r="D117" s="475"/>
    </row>
    <row r="118" spans="1:4" ht="19.5">
      <c r="A118" s="121" t="s">
        <v>333</v>
      </c>
      <c r="B118" s="162">
        <v>421013</v>
      </c>
      <c r="C118" s="123">
        <v>350000</v>
      </c>
      <c r="D118" s="475">
        <v>70734.77</v>
      </c>
    </row>
    <row r="119" spans="1:4" ht="19.5">
      <c r="A119" s="121" t="s">
        <v>334</v>
      </c>
      <c r="B119" s="162">
        <v>421014</v>
      </c>
      <c r="C119" s="123"/>
      <c r="D119" s="472"/>
    </row>
    <row r="120" spans="1:4" ht="19.5">
      <c r="A120" s="121" t="s">
        <v>335</v>
      </c>
      <c r="B120" s="162">
        <v>421015</v>
      </c>
      <c r="C120" s="123">
        <v>850000</v>
      </c>
      <c r="D120" s="475">
        <v>37425</v>
      </c>
    </row>
    <row r="121" spans="1:4" ht="19.5">
      <c r="A121" s="121" t="s">
        <v>336</v>
      </c>
      <c r="B121" s="162">
        <v>421016</v>
      </c>
      <c r="C121" s="123"/>
      <c r="D121" s="472"/>
    </row>
    <row r="122" spans="1:4" ht="19.5">
      <c r="A122" s="121" t="s">
        <v>337</v>
      </c>
      <c r="B122" s="162">
        <v>421017</v>
      </c>
      <c r="C122" s="123"/>
      <c r="D122" s="472"/>
    </row>
    <row r="123" spans="1:4" ht="19.5">
      <c r="A123" s="121" t="s">
        <v>338</v>
      </c>
      <c r="B123" s="162">
        <v>421999</v>
      </c>
      <c r="C123" s="159"/>
      <c r="D123" s="477"/>
    </row>
    <row r="124" spans="1:4" ht="20.25" thickBot="1">
      <c r="A124" s="122" t="s">
        <v>79</v>
      </c>
      <c r="B124" s="131"/>
      <c r="C124" s="476">
        <f>SUM(C106:C123)</f>
        <v>16398000</v>
      </c>
      <c r="D124" s="476">
        <f>SUM(D106:D123)</f>
        <v>1293809.52</v>
      </c>
    </row>
    <row r="125" spans="1:4" ht="20.25" thickTop="1">
      <c r="A125" s="120" t="s">
        <v>339</v>
      </c>
      <c r="B125" s="141">
        <v>430000</v>
      </c>
      <c r="C125" s="131"/>
      <c r="D125" s="474"/>
    </row>
    <row r="126" spans="1:4" ht="19.5">
      <c r="A126" s="120" t="s">
        <v>340</v>
      </c>
      <c r="B126" s="162">
        <v>431000</v>
      </c>
      <c r="C126" s="124"/>
      <c r="D126" s="472"/>
    </row>
    <row r="127" spans="1:4" ht="19.5">
      <c r="A127" s="121" t="s">
        <v>341</v>
      </c>
      <c r="B127" s="162">
        <v>431001</v>
      </c>
      <c r="C127" s="123"/>
      <c r="D127" s="475"/>
    </row>
    <row r="128" spans="1:4" ht="19.5">
      <c r="A128" s="121" t="s">
        <v>342</v>
      </c>
      <c r="B128" s="162">
        <v>431002</v>
      </c>
      <c r="C128" s="123">
        <v>9000000</v>
      </c>
      <c r="D128" s="475"/>
    </row>
    <row r="129" spans="1:4" ht="19.5">
      <c r="A129" s="121" t="s">
        <v>343</v>
      </c>
      <c r="B129" s="162">
        <v>431003</v>
      </c>
      <c r="C129" s="125"/>
      <c r="D129" s="475"/>
    </row>
    <row r="130" spans="1:4" ht="20.25" thickBot="1">
      <c r="A130" s="122" t="s">
        <v>79</v>
      </c>
      <c r="B130" s="131"/>
      <c r="C130" s="126">
        <f>SUM(C127:C129)</f>
        <v>9000000</v>
      </c>
      <c r="D130" s="473"/>
    </row>
    <row r="131" spans="1:4" ht="20.25" thickTop="1">
      <c r="A131" s="120" t="s">
        <v>344</v>
      </c>
      <c r="B131" s="141">
        <v>440000</v>
      </c>
      <c r="C131" s="131"/>
      <c r="D131" s="474"/>
    </row>
    <row r="132" spans="1:4" ht="19.5">
      <c r="A132" s="120" t="s">
        <v>345</v>
      </c>
      <c r="B132" s="162">
        <v>441000</v>
      </c>
      <c r="C132" s="124"/>
      <c r="D132" s="471"/>
    </row>
    <row r="133" spans="1:4" ht="19.5">
      <c r="A133" s="121" t="s">
        <v>346</v>
      </c>
      <c r="B133" s="162">
        <v>441001</v>
      </c>
      <c r="C133" s="124"/>
      <c r="D133" s="475"/>
    </row>
    <row r="134" spans="1:4" ht="19.5">
      <c r="A134" s="121" t="s">
        <v>347</v>
      </c>
      <c r="B134" s="162">
        <v>441002</v>
      </c>
      <c r="C134" s="124"/>
      <c r="D134" s="475"/>
    </row>
    <row r="135" spans="1:4" ht="19.5">
      <c r="A135" s="121" t="s">
        <v>348</v>
      </c>
      <c r="B135" s="162">
        <v>441999</v>
      </c>
      <c r="C135" s="124"/>
      <c r="D135" s="475"/>
    </row>
    <row r="136" spans="1:4" ht="20.25" thickBot="1">
      <c r="A136" s="122" t="s">
        <v>79</v>
      </c>
      <c r="B136" s="131"/>
      <c r="C136" s="127"/>
      <c r="D136" s="473"/>
    </row>
  </sheetData>
  <sheetProtection/>
  <mergeCells count="3">
    <mergeCell ref="A2:D2"/>
    <mergeCell ref="A3:D3"/>
    <mergeCell ref="A4:D4"/>
  </mergeCells>
  <printOptions/>
  <pageMargins left="0" right="0" top="0" bottom="0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6"/>
  <sheetViews>
    <sheetView tabSelected="1" zoomScalePageLayoutView="0" workbookViewId="0" topLeftCell="A1">
      <selection activeCell="D10" sqref="D10"/>
    </sheetView>
  </sheetViews>
  <sheetFormatPr defaultColWidth="9.140625" defaultRowHeight="15"/>
  <cols>
    <col min="1" max="1" width="25.421875" style="0" customWidth="1"/>
    <col min="2" max="2" width="18.57421875" style="0" customWidth="1"/>
    <col min="3" max="3" width="13.140625" style="0" customWidth="1"/>
    <col min="4" max="4" width="15.140625" style="0" customWidth="1"/>
    <col min="5" max="5" width="13.421875" style="0" customWidth="1"/>
    <col min="6" max="6" width="11.140625" style="0" customWidth="1"/>
    <col min="7" max="7" width="9.57421875" style="0" customWidth="1"/>
    <col min="8" max="8" width="7.8515625" style="0" customWidth="1"/>
    <col min="9" max="9" width="12.00390625" style="0" customWidth="1"/>
    <col min="10" max="10" width="3.57421875" style="0" customWidth="1"/>
    <col min="11" max="11" width="13.28125" style="0" bestFit="1" customWidth="1"/>
    <col min="12" max="13" width="11.421875" style="0" bestFit="1" customWidth="1"/>
  </cols>
  <sheetData>
    <row r="1" spans="1:10" ht="24">
      <c r="A1" s="572" t="s">
        <v>53</v>
      </c>
      <c r="B1" s="572"/>
      <c r="C1" s="572"/>
      <c r="D1" s="572"/>
      <c r="E1" s="572"/>
      <c r="F1" s="572"/>
      <c r="G1" s="572"/>
      <c r="H1" s="232"/>
      <c r="I1" s="232"/>
      <c r="J1" s="232"/>
    </row>
    <row r="2" spans="1:10" ht="24">
      <c r="A2" s="572" t="s">
        <v>585</v>
      </c>
      <c r="B2" s="572"/>
      <c r="C2" s="572"/>
      <c r="D2" s="572"/>
      <c r="E2" s="572"/>
      <c r="F2" s="572"/>
      <c r="G2" s="572"/>
      <c r="H2" s="231"/>
      <c r="I2" s="231"/>
      <c r="J2" s="231"/>
    </row>
    <row r="3" spans="1:10" ht="24">
      <c r="A3" s="573" t="s">
        <v>580</v>
      </c>
      <c r="B3" s="573"/>
      <c r="C3" s="573"/>
      <c r="D3" s="573"/>
      <c r="E3" s="573"/>
      <c r="F3" s="573"/>
      <c r="G3" s="573"/>
      <c r="H3" s="233"/>
      <c r="I3" s="233"/>
      <c r="J3" s="233"/>
    </row>
    <row r="4" spans="1:10" ht="24">
      <c r="A4" s="489" t="s">
        <v>389</v>
      </c>
      <c r="B4" s="532" t="s">
        <v>595</v>
      </c>
      <c r="C4" s="532" t="s">
        <v>592</v>
      </c>
      <c r="D4" s="532" t="s">
        <v>593</v>
      </c>
      <c r="E4" s="489" t="s">
        <v>391</v>
      </c>
      <c r="F4" s="231"/>
      <c r="G4" s="231"/>
      <c r="H4" s="231"/>
      <c r="I4" s="572"/>
      <c r="J4" s="572"/>
    </row>
    <row r="5" spans="1:10" ht="24">
      <c r="A5" s="534" t="s">
        <v>390</v>
      </c>
      <c r="B5" s="523">
        <v>6453.66</v>
      </c>
      <c r="C5" s="523">
        <v>9970.06</v>
      </c>
      <c r="D5" s="523">
        <v>6453.66</v>
      </c>
      <c r="E5" s="490">
        <v>9970.06</v>
      </c>
      <c r="F5" s="179"/>
      <c r="G5" s="170"/>
      <c r="H5" s="179"/>
      <c r="I5" s="170"/>
      <c r="J5" s="179"/>
    </row>
    <row r="6" spans="1:10" ht="24">
      <c r="A6" s="534" t="s">
        <v>392</v>
      </c>
      <c r="B6" s="523">
        <v>195779</v>
      </c>
      <c r="C6" s="523">
        <v>11248</v>
      </c>
      <c r="D6" s="523">
        <v>4150</v>
      </c>
      <c r="E6" s="491">
        <v>202877</v>
      </c>
      <c r="F6" s="224"/>
      <c r="G6" s="223"/>
      <c r="H6" s="179"/>
      <c r="I6" s="170"/>
      <c r="J6" s="171"/>
    </row>
    <row r="7" spans="1:10" ht="24">
      <c r="A7" s="535" t="s">
        <v>393</v>
      </c>
      <c r="B7" s="523">
        <v>4195</v>
      </c>
      <c r="C7" s="523"/>
      <c r="D7" s="523"/>
      <c r="E7" s="492">
        <v>4195</v>
      </c>
      <c r="F7" s="171"/>
      <c r="G7" s="223"/>
      <c r="H7" s="179"/>
      <c r="I7" s="223"/>
      <c r="J7" s="171"/>
    </row>
    <row r="8" spans="1:10" ht="24">
      <c r="A8" s="535" t="s">
        <v>394</v>
      </c>
      <c r="B8" s="523">
        <v>5018.82</v>
      </c>
      <c r="C8" s="523">
        <v>6</v>
      </c>
      <c r="D8" s="523">
        <v>5024.82</v>
      </c>
      <c r="E8" s="493" t="s">
        <v>7</v>
      </c>
      <c r="F8" s="179"/>
      <c r="G8" s="223"/>
      <c r="H8" s="179"/>
      <c r="I8" s="223"/>
      <c r="J8" s="179"/>
    </row>
    <row r="9" spans="1:10" ht="24">
      <c r="A9" s="535" t="s">
        <v>617</v>
      </c>
      <c r="B9" s="523"/>
      <c r="C9" s="523">
        <v>10621</v>
      </c>
      <c r="D9" s="523">
        <v>10621</v>
      </c>
      <c r="E9" s="493"/>
      <c r="F9" s="179"/>
      <c r="G9" s="223"/>
      <c r="H9" s="179"/>
      <c r="I9" s="223"/>
      <c r="J9" s="179"/>
    </row>
    <row r="10" spans="1:10" ht="24">
      <c r="A10" s="534" t="s">
        <v>395</v>
      </c>
      <c r="B10" s="523">
        <v>1546774.78</v>
      </c>
      <c r="C10" s="523"/>
      <c r="D10" s="523">
        <v>6</v>
      </c>
      <c r="E10" s="491">
        <v>1546774.78</v>
      </c>
      <c r="F10" s="179"/>
      <c r="G10" s="223"/>
      <c r="H10" s="179"/>
      <c r="I10" s="223"/>
      <c r="J10" s="179"/>
    </row>
    <row r="11" spans="1:10" ht="24">
      <c r="A11" s="534" t="s">
        <v>594</v>
      </c>
      <c r="B11" s="523">
        <v>275</v>
      </c>
      <c r="C11" s="523">
        <v>303809</v>
      </c>
      <c r="D11" s="523">
        <v>304084</v>
      </c>
      <c r="E11" s="491" t="s">
        <v>7</v>
      </c>
      <c r="F11" s="179"/>
      <c r="G11" s="223"/>
      <c r="H11" s="179"/>
      <c r="I11" s="223"/>
      <c r="J11" s="179"/>
    </row>
    <row r="12" spans="1:10" ht="24">
      <c r="A12" s="489" t="s">
        <v>79</v>
      </c>
      <c r="B12" s="533">
        <f>SUM(B5:B11)</f>
        <v>1758496.26</v>
      </c>
      <c r="C12" s="533">
        <f>SUM(C5:C11)</f>
        <v>335654.06</v>
      </c>
      <c r="D12" s="533">
        <f>SUM(D5:D11)</f>
        <v>330339.48</v>
      </c>
      <c r="E12" s="531">
        <f>SUM(E5:E11)</f>
        <v>1763816.84</v>
      </c>
      <c r="F12" s="171"/>
      <c r="G12" s="223"/>
      <c r="H12" s="171"/>
      <c r="I12" s="223"/>
      <c r="J12" s="171"/>
    </row>
    <row r="13" spans="1:10" ht="24">
      <c r="A13" s="169"/>
      <c r="B13" s="169"/>
      <c r="C13" s="169"/>
      <c r="D13" s="171"/>
      <c r="E13" s="223"/>
      <c r="F13" s="171"/>
      <c r="G13" s="223"/>
      <c r="H13" s="171"/>
      <c r="I13" s="223"/>
      <c r="J13" s="171"/>
    </row>
    <row r="14" spans="1:10" ht="24">
      <c r="A14" s="169"/>
      <c r="B14" s="169"/>
      <c r="C14" s="169"/>
      <c r="D14" s="171"/>
      <c r="E14" s="223"/>
      <c r="F14" s="171"/>
      <c r="G14" s="223"/>
      <c r="H14" s="171"/>
      <c r="I14" s="223"/>
      <c r="J14" s="171"/>
    </row>
    <row r="15" spans="1:10" ht="24">
      <c r="A15" s="169"/>
      <c r="B15" s="169"/>
      <c r="C15" s="169"/>
      <c r="D15" s="171"/>
      <c r="E15" s="223"/>
      <c r="F15" s="171"/>
      <c r="G15" s="223"/>
      <c r="H15" s="171"/>
      <c r="I15" s="223"/>
      <c r="J15" s="171"/>
    </row>
    <row r="16" spans="1:10" ht="24">
      <c r="A16" s="225"/>
      <c r="B16" s="225"/>
      <c r="C16" s="225"/>
      <c r="D16" s="171"/>
      <c r="E16" s="223"/>
      <c r="F16" s="171"/>
      <c r="G16" s="223"/>
      <c r="H16" s="171"/>
      <c r="I16" s="223"/>
      <c r="J16" s="171"/>
    </row>
    <row r="17" spans="1:10" ht="24">
      <c r="A17" s="177"/>
      <c r="B17" s="177"/>
      <c r="C17" s="177"/>
      <c r="D17" s="171"/>
      <c r="E17" s="223"/>
      <c r="F17" s="171"/>
      <c r="G17" s="223"/>
      <c r="H17" s="179"/>
      <c r="I17" s="223"/>
      <c r="J17" s="179"/>
    </row>
    <row r="18" spans="1:10" ht="24">
      <c r="A18" s="572"/>
      <c r="B18" s="572"/>
      <c r="C18" s="572"/>
      <c r="D18" s="572"/>
      <c r="E18" s="228"/>
      <c r="F18" s="227"/>
      <c r="G18" s="229"/>
      <c r="H18" s="227"/>
      <c r="I18" s="226"/>
      <c r="J18" s="227"/>
    </row>
    <row r="19" spans="1:10" ht="24">
      <c r="A19" s="169"/>
      <c r="B19" s="169"/>
      <c r="C19" s="169"/>
      <c r="D19" s="169"/>
      <c r="E19" s="170"/>
      <c r="F19" s="171"/>
      <c r="G19" s="170"/>
      <c r="H19" s="171"/>
      <c r="I19" s="170"/>
      <c r="J19" s="171"/>
    </row>
    <row r="20" spans="1:10" ht="24">
      <c r="A20" s="177"/>
      <c r="B20" s="177"/>
      <c r="C20" s="177"/>
      <c r="D20" s="230"/>
      <c r="E20" s="223"/>
      <c r="F20" s="171"/>
      <c r="G20" s="170"/>
      <c r="H20" s="171"/>
      <c r="I20" s="177"/>
      <c r="J20" s="177"/>
    </row>
    <row r="21" spans="1:10" ht="24">
      <c r="A21" s="169"/>
      <c r="B21" s="169"/>
      <c r="C21" s="169"/>
      <c r="D21" s="230"/>
      <c r="E21" s="223"/>
      <c r="F21" s="171"/>
      <c r="G21" s="170"/>
      <c r="H21" s="171"/>
      <c r="I21" s="170"/>
      <c r="J21" s="171"/>
    </row>
    <row r="22" spans="1:10" ht="24">
      <c r="A22" s="186"/>
      <c r="B22" s="511"/>
      <c r="C22" s="511"/>
      <c r="D22" s="177"/>
      <c r="E22" s="190"/>
      <c r="F22" s="177"/>
      <c r="G22" s="177"/>
      <c r="H22" s="177"/>
      <c r="I22" s="177"/>
      <c r="J22" s="177"/>
    </row>
    <row r="23" spans="1:10" ht="24">
      <c r="A23" s="190"/>
      <c r="B23" s="190"/>
      <c r="C23" s="190"/>
      <c r="D23" s="178"/>
      <c r="E23" s="170"/>
      <c r="F23" s="171"/>
      <c r="G23" s="170"/>
      <c r="H23" s="171"/>
      <c r="I23" s="170"/>
      <c r="J23" s="171"/>
    </row>
    <row r="24" spans="1:10" ht="24">
      <c r="A24" s="178"/>
      <c r="B24" s="178"/>
      <c r="C24" s="178"/>
      <c r="D24" s="169"/>
      <c r="E24" s="170"/>
      <c r="F24" s="171"/>
      <c r="G24" s="170"/>
      <c r="H24" s="171"/>
      <c r="I24" s="176"/>
      <c r="J24" s="171"/>
    </row>
    <row r="25" spans="1:10" ht="24">
      <c r="A25" s="177"/>
      <c r="B25" s="177"/>
      <c r="C25" s="177"/>
      <c r="D25" s="169"/>
      <c r="E25" s="170"/>
      <c r="F25" s="171"/>
      <c r="G25" s="170"/>
      <c r="H25" s="171"/>
      <c r="I25" s="184"/>
      <c r="J25" s="171"/>
    </row>
    <row r="26" spans="1:10" ht="24">
      <c r="A26" s="189"/>
      <c r="B26" s="189"/>
      <c r="C26" s="189"/>
      <c r="D26" s="169"/>
      <c r="E26" s="170"/>
      <c r="F26" s="171"/>
      <c r="G26" s="180"/>
      <c r="H26" s="171"/>
      <c r="I26" s="193"/>
      <c r="J26" s="171"/>
    </row>
    <row r="27" spans="1:10" ht="24">
      <c r="A27" s="169"/>
      <c r="B27" s="169"/>
      <c r="C27" s="169"/>
      <c r="D27" s="169"/>
      <c r="E27" s="170"/>
      <c r="F27" s="171"/>
      <c r="G27" s="181"/>
      <c r="H27" s="179"/>
      <c r="I27" s="185"/>
      <c r="J27" s="171"/>
    </row>
    <row r="28" spans="1:10" ht="24">
      <c r="A28" s="186"/>
      <c r="B28" s="511"/>
      <c r="C28" s="511"/>
      <c r="D28" s="169"/>
      <c r="E28" s="176"/>
      <c r="F28" s="182"/>
      <c r="G28" s="176"/>
      <c r="H28" s="179"/>
      <c r="I28" s="193"/>
      <c r="J28" s="171"/>
    </row>
    <row r="29" spans="1:10" ht="24">
      <c r="A29" s="177"/>
      <c r="B29" s="177"/>
      <c r="C29" s="177"/>
      <c r="D29" s="169"/>
      <c r="E29" s="170"/>
      <c r="F29" s="171"/>
      <c r="G29" s="172"/>
      <c r="H29" s="171"/>
      <c r="I29" s="185"/>
      <c r="J29" s="171"/>
    </row>
    <row r="30" spans="1:10" ht="24">
      <c r="A30" s="177"/>
      <c r="B30" s="177"/>
      <c r="C30" s="177"/>
      <c r="D30" s="169"/>
      <c r="E30" s="176"/>
      <c r="F30" s="182"/>
      <c r="G30" s="176"/>
      <c r="H30" s="171"/>
      <c r="I30" s="185"/>
      <c r="J30" s="171"/>
    </row>
    <row r="31" spans="1:10" ht="30.75">
      <c r="A31" s="191"/>
      <c r="B31" s="191"/>
      <c r="C31" s="191"/>
      <c r="D31" s="173"/>
      <c r="E31" s="173"/>
      <c r="F31" s="173"/>
      <c r="G31" s="173"/>
      <c r="H31" s="179"/>
      <c r="I31" s="192"/>
      <c r="J31" s="171"/>
    </row>
    <row r="32" spans="1:10" ht="24">
      <c r="A32" s="188"/>
      <c r="B32" s="188"/>
      <c r="C32" s="188"/>
      <c r="D32" s="169"/>
      <c r="E32" s="173"/>
      <c r="F32" s="173"/>
      <c r="G32" s="170"/>
      <c r="H32" s="171"/>
      <c r="I32" s="170"/>
      <c r="J32" s="171"/>
    </row>
    <row r="33" spans="1:10" ht="24">
      <c r="A33" s="186"/>
      <c r="B33" s="511"/>
      <c r="C33" s="511"/>
      <c r="D33" s="173"/>
      <c r="E33" s="173"/>
      <c r="F33" s="173"/>
      <c r="G33" s="183"/>
      <c r="H33" s="173"/>
      <c r="I33" s="184"/>
      <c r="J33" s="173"/>
    </row>
    <row r="34" spans="1:10" ht="24">
      <c r="A34" s="190"/>
      <c r="B34" s="190"/>
      <c r="C34" s="190"/>
      <c r="D34" s="173"/>
      <c r="E34" s="173"/>
      <c r="F34" s="173"/>
      <c r="G34" s="174"/>
      <c r="H34" s="173"/>
      <c r="I34" s="187"/>
      <c r="J34" s="173"/>
    </row>
    <row r="35" spans="1:10" ht="24">
      <c r="A35" s="175"/>
      <c r="B35" s="175"/>
      <c r="C35" s="175"/>
      <c r="D35" s="173"/>
      <c r="E35" s="173"/>
      <c r="F35" s="173"/>
      <c r="G35" s="174"/>
      <c r="H35" s="173"/>
      <c r="I35" s="187"/>
      <c r="J35" s="173"/>
    </row>
    <row r="36" spans="1:10" ht="24">
      <c r="A36" s="173"/>
      <c r="B36" s="173"/>
      <c r="C36" s="173"/>
      <c r="D36" s="173"/>
      <c r="E36" s="173"/>
      <c r="F36" s="173"/>
      <c r="G36" s="174"/>
      <c r="H36" s="173"/>
      <c r="I36" s="173"/>
      <c r="J36" s="173"/>
    </row>
  </sheetData>
  <sheetProtection/>
  <mergeCells count="5">
    <mergeCell ref="A1:G1"/>
    <mergeCell ref="A2:G2"/>
    <mergeCell ref="A3:G3"/>
    <mergeCell ref="A18:D18"/>
    <mergeCell ref="I4:J4"/>
  </mergeCells>
  <printOptions/>
  <pageMargins left="0" right="0" top="0" bottom="0" header="0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CH16"/>
  <sheetViews>
    <sheetView view="pageBreakPreview" zoomScaleSheetLayoutView="100" zoomScalePageLayoutView="0" workbookViewId="0" topLeftCell="E1">
      <selection activeCell="F12" sqref="F12"/>
    </sheetView>
  </sheetViews>
  <sheetFormatPr defaultColWidth="9.140625" defaultRowHeight="15"/>
  <cols>
    <col min="1" max="2" width="9.00390625" style="1" customWidth="1"/>
    <col min="3" max="3" width="11.28125" style="1" customWidth="1"/>
    <col min="4" max="4" width="11.140625" style="1" customWidth="1"/>
    <col min="5" max="5" width="16.421875" style="1" customWidth="1"/>
    <col min="6" max="6" width="13.8515625" style="1" customWidth="1"/>
    <col min="7" max="7" width="14.140625" style="1" customWidth="1"/>
    <col min="8" max="8" width="13.00390625" style="1" customWidth="1"/>
    <col min="9" max="10" width="9.00390625" style="1" customWidth="1"/>
    <col min="11" max="12" width="11.421875" style="1" customWidth="1"/>
    <col min="13" max="13" width="12.28125" style="1" customWidth="1"/>
    <col min="14" max="14" width="14.421875" style="1" customWidth="1"/>
    <col min="15" max="15" width="15.7109375" style="1" customWidth="1"/>
    <col min="16" max="16" width="13.8515625" style="1" customWidth="1"/>
    <col min="17" max="17" width="15.140625" style="1" customWidth="1"/>
    <col min="18" max="18" width="14.28125" style="1" customWidth="1"/>
    <col min="19" max="19" width="13.421875" style="1" customWidth="1"/>
    <col min="20" max="21" width="9.00390625" style="1" customWidth="1"/>
    <col min="22" max="22" width="8.421875" style="1" customWidth="1"/>
    <col min="23" max="23" width="6.140625" style="1" customWidth="1"/>
    <col min="24" max="24" width="11.00390625" style="1" customWidth="1"/>
    <col min="25" max="25" width="13.8515625" style="1" customWidth="1"/>
    <col min="26" max="26" width="22.421875" style="1" customWidth="1"/>
    <col min="27" max="27" width="14.7109375" style="1" customWidth="1"/>
    <col min="28" max="28" width="25.28125" style="1" customWidth="1"/>
    <col min="29" max="29" width="12.8515625" style="1" customWidth="1"/>
    <col min="30" max="31" width="9.00390625" style="1" customWidth="1"/>
    <col min="32" max="32" width="5.00390625" style="1" customWidth="1"/>
    <col min="33" max="33" width="10.28125" style="1" customWidth="1"/>
    <col min="34" max="34" width="14.421875" style="1" customWidth="1"/>
    <col min="35" max="35" width="20.57421875" style="1" customWidth="1"/>
    <col min="36" max="36" width="12.140625" style="1" customWidth="1"/>
    <col min="37" max="37" width="23.421875" style="1" customWidth="1"/>
    <col min="38" max="38" width="25.8515625" style="1" customWidth="1"/>
    <col min="39" max="39" width="13.140625" style="1" customWidth="1"/>
    <col min="40" max="40" width="9.7109375" style="1" customWidth="1"/>
    <col min="41" max="41" width="11.421875" style="1" customWidth="1"/>
    <col min="42" max="42" width="10.421875" style="1" customWidth="1"/>
    <col min="43" max="43" width="14.00390625" style="1" customWidth="1"/>
    <col min="44" max="44" width="22.8515625" style="1" customWidth="1"/>
    <col min="45" max="45" width="12.8515625" style="1" customWidth="1"/>
    <col min="46" max="46" width="18.28125" style="1" customWidth="1"/>
    <col min="47" max="47" width="12.140625" style="1" customWidth="1"/>
    <col min="48" max="49" width="9.00390625" style="1" customWidth="1"/>
    <col min="50" max="50" width="14.7109375" style="1" customWidth="1"/>
    <col min="51" max="51" width="10.8515625" style="1" customWidth="1"/>
    <col min="52" max="52" width="12.140625" style="1" customWidth="1"/>
    <col min="53" max="53" width="22.28125" style="1" customWidth="1"/>
    <col min="54" max="54" width="14.140625" style="1" customWidth="1"/>
    <col min="55" max="55" width="16.7109375" style="1" customWidth="1"/>
    <col min="56" max="56" width="13.28125" style="1" customWidth="1"/>
    <col min="57" max="57" width="11.57421875" style="1" customWidth="1"/>
    <col min="58" max="58" width="9.00390625" style="1" customWidth="1"/>
    <col min="59" max="59" width="9.8515625" style="1" customWidth="1"/>
    <col min="60" max="60" width="13.00390625" style="1" customWidth="1"/>
    <col min="61" max="61" width="12.28125" style="1" customWidth="1"/>
    <col min="62" max="62" width="22.8515625" style="1" customWidth="1"/>
    <col min="63" max="63" width="15.7109375" style="1" customWidth="1"/>
    <col min="64" max="64" width="17.421875" style="1" customWidth="1"/>
    <col min="65" max="65" width="18.421875" style="1" customWidth="1"/>
    <col min="66" max="66" width="14.421875" style="1" customWidth="1"/>
    <col min="67" max="67" width="6.00390625" style="1" customWidth="1"/>
    <col min="68" max="68" width="6.421875" style="1" customWidth="1"/>
    <col min="69" max="69" width="11.421875" style="1" customWidth="1"/>
    <col min="70" max="70" width="15.7109375" style="1" customWidth="1"/>
    <col min="71" max="71" width="18.28125" style="1" customWidth="1"/>
    <col min="72" max="72" width="14.57421875" style="1" customWidth="1"/>
    <col min="73" max="73" width="19.00390625" style="1" customWidth="1"/>
    <col min="74" max="74" width="19.8515625" style="1" customWidth="1"/>
    <col min="75" max="76" width="14.28125" style="1" customWidth="1"/>
    <col min="77" max="77" width="10.421875" style="1" customWidth="1"/>
    <col min="78" max="78" width="11.8515625" style="1" customWidth="1"/>
    <col min="79" max="80" width="15.140625" style="1" customWidth="1"/>
    <col min="81" max="81" width="13.57421875" style="1" customWidth="1"/>
    <col min="82" max="82" width="14.140625" style="1" customWidth="1"/>
    <col min="83" max="83" width="15.57421875" style="1" customWidth="1"/>
    <col min="84" max="84" width="17.8515625" style="1" customWidth="1"/>
    <col min="85" max="85" width="14.421875" style="1" customWidth="1"/>
    <col min="86" max="16384" width="9.00390625" style="1" customWidth="1"/>
  </cols>
  <sheetData>
    <row r="1" spans="2:86" ht="21.75">
      <c r="B1" s="574" t="s">
        <v>53</v>
      </c>
      <c r="C1" s="574"/>
      <c r="D1" s="574"/>
      <c r="E1" s="574"/>
      <c r="F1" s="574"/>
      <c r="G1" s="574"/>
      <c r="H1" s="574"/>
      <c r="I1" s="574"/>
      <c r="J1" s="574"/>
      <c r="K1" s="194"/>
      <c r="L1" s="194"/>
      <c r="M1" s="574" t="s">
        <v>53</v>
      </c>
      <c r="N1" s="574"/>
      <c r="O1" s="574"/>
      <c r="P1" s="574"/>
      <c r="Q1" s="574"/>
      <c r="R1" s="574"/>
      <c r="S1" s="574"/>
      <c r="T1" s="574"/>
      <c r="U1" s="574"/>
      <c r="V1" s="574"/>
      <c r="W1" s="194"/>
      <c r="X1" s="574" t="s">
        <v>53</v>
      </c>
      <c r="Y1" s="574"/>
      <c r="Z1" s="574"/>
      <c r="AA1" s="574"/>
      <c r="AB1" s="574"/>
      <c r="AC1" s="574"/>
      <c r="AD1" s="574"/>
      <c r="AE1" s="194"/>
      <c r="AF1" s="194"/>
      <c r="AG1" s="574" t="s">
        <v>53</v>
      </c>
      <c r="AH1" s="574"/>
      <c r="AI1" s="574"/>
      <c r="AJ1" s="574"/>
      <c r="AK1" s="574"/>
      <c r="AL1" s="574"/>
      <c r="AM1" s="574"/>
      <c r="AN1" s="194"/>
      <c r="AO1" s="194"/>
      <c r="AP1" s="574" t="s">
        <v>53</v>
      </c>
      <c r="AQ1" s="574"/>
      <c r="AR1" s="574"/>
      <c r="AS1" s="574"/>
      <c r="AT1" s="574"/>
      <c r="AU1" s="574"/>
      <c r="AV1" s="574"/>
      <c r="AW1" s="194"/>
      <c r="AX1" s="194"/>
      <c r="AY1" s="574" t="s">
        <v>53</v>
      </c>
      <c r="AZ1" s="574"/>
      <c r="BA1" s="574"/>
      <c r="BB1" s="574"/>
      <c r="BC1" s="574"/>
      <c r="BD1" s="574"/>
      <c r="BE1" s="574"/>
      <c r="BF1" s="574"/>
      <c r="BG1" s="194"/>
      <c r="BH1" s="574" t="s">
        <v>53</v>
      </c>
      <c r="BI1" s="574"/>
      <c r="BJ1" s="574"/>
      <c r="BK1" s="574"/>
      <c r="BL1" s="574"/>
      <c r="BM1" s="574"/>
      <c r="BN1" s="574"/>
      <c r="BO1" s="194"/>
      <c r="BP1" s="194"/>
      <c r="BQ1" s="574" t="s">
        <v>53</v>
      </c>
      <c r="BR1" s="574"/>
      <c r="BS1" s="574"/>
      <c r="BT1" s="574"/>
      <c r="BU1" s="574"/>
      <c r="BV1" s="574"/>
      <c r="BW1" s="574"/>
      <c r="BX1" s="194"/>
      <c r="BY1" s="194"/>
      <c r="BZ1" s="574" t="s">
        <v>53</v>
      </c>
      <c r="CA1" s="574"/>
      <c r="CB1" s="574"/>
      <c r="CC1" s="574"/>
      <c r="CD1" s="574"/>
      <c r="CE1" s="574"/>
      <c r="CF1" s="574"/>
      <c r="CG1" s="574"/>
      <c r="CH1" s="574"/>
    </row>
    <row r="2" spans="2:86" ht="21.75">
      <c r="B2" s="574" t="s">
        <v>349</v>
      </c>
      <c r="C2" s="574"/>
      <c r="D2" s="574"/>
      <c r="E2" s="574"/>
      <c r="F2" s="574"/>
      <c r="G2" s="574"/>
      <c r="H2" s="574"/>
      <c r="I2" s="574"/>
      <c r="J2" s="574"/>
      <c r="K2" s="194"/>
      <c r="L2" s="194"/>
      <c r="M2" s="574" t="s">
        <v>350</v>
      </c>
      <c r="N2" s="574"/>
      <c r="O2" s="574"/>
      <c r="P2" s="574"/>
      <c r="Q2" s="574"/>
      <c r="R2" s="574"/>
      <c r="S2" s="574"/>
      <c r="T2" s="574"/>
      <c r="U2" s="574"/>
      <c r="V2" s="574"/>
      <c r="W2" s="194"/>
      <c r="X2" s="574" t="s">
        <v>351</v>
      </c>
      <c r="Y2" s="574"/>
      <c r="Z2" s="574"/>
      <c r="AA2" s="574"/>
      <c r="AB2" s="574"/>
      <c r="AC2" s="574"/>
      <c r="AD2" s="574"/>
      <c r="AE2" s="194"/>
      <c r="AF2" s="194"/>
      <c r="AG2" s="574" t="s">
        <v>352</v>
      </c>
      <c r="AH2" s="574"/>
      <c r="AI2" s="574"/>
      <c r="AJ2" s="574"/>
      <c r="AK2" s="574"/>
      <c r="AL2" s="574"/>
      <c r="AM2" s="574"/>
      <c r="AN2" s="194"/>
      <c r="AO2" s="194"/>
      <c r="AP2" s="574" t="s">
        <v>353</v>
      </c>
      <c r="AQ2" s="574"/>
      <c r="AR2" s="574"/>
      <c r="AS2" s="574"/>
      <c r="AT2" s="574"/>
      <c r="AU2" s="574"/>
      <c r="AV2" s="574"/>
      <c r="AW2" s="194"/>
      <c r="AX2" s="194"/>
      <c r="AY2" s="574" t="s">
        <v>354</v>
      </c>
      <c r="AZ2" s="574"/>
      <c r="BA2" s="574"/>
      <c r="BB2" s="574"/>
      <c r="BC2" s="574"/>
      <c r="BD2" s="574"/>
      <c r="BE2" s="574"/>
      <c r="BF2" s="574"/>
      <c r="BG2" s="194"/>
      <c r="BH2" s="574" t="s">
        <v>355</v>
      </c>
      <c r="BI2" s="574"/>
      <c r="BJ2" s="574"/>
      <c r="BK2" s="574"/>
      <c r="BL2" s="574"/>
      <c r="BM2" s="574"/>
      <c r="BN2" s="574"/>
      <c r="BO2" s="194"/>
      <c r="BP2" s="194"/>
      <c r="BQ2" s="574" t="s">
        <v>356</v>
      </c>
      <c r="BR2" s="574"/>
      <c r="BS2" s="574"/>
      <c r="BT2" s="574"/>
      <c r="BU2" s="574"/>
      <c r="BV2" s="574"/>
      <c r="BW2" s="574"/>
      <c r="BX2" s="194"/>
      <c r="BY2" s="194"/>
      <c r="BZ2" s="574" t="s">
        <v>357</v>
      </c>
      <c r="CA2" s="574"/>
      <c r="CB2" s="574"/>
      <c r="CC2" s="574"/>
      <c r="CD2" s="574"/>
      <c r="CE2" s="574"/>
      <c r="CF2" s="574"/>
      <c r="CG2" s="574"/>
      <c r="CH2" s="574"/>
    </row>
    <row r="3" spans="2:86" ht="21.75">
      <c r="B3" s="574" t="s">
        <v>386</v>
      </c>
      <c r="C3" s="574"/>
      <c r="D3" s="574"/>
      <c r="E3" s="574"/>
      <c r="F3" s="574"/>
      <c r="G3" s="574"/>
      <c r="H3" s="574"/>
      <c r="I3" s="574"/>
      <c r="J3" s="574"/>
      <c r="K3" s="194"/>
      <c r="L3" s="194"/>
      <c r="M3" s="574" t="s">
        <v>386</v>
      </c>
      <c r="N3" s="574"/>
      <c r="O3" s="574"/>
      <c r="P3" s="574"/>
      <c r="Q3" s="574"/>
      <c r="R3" s="574"/>
      <c r="S3" s="574"/>
      <c r="T3" s="574"/>
      <c r="U3" s="574"/>
      <c r="V3" s="574"/>
      <c r="W3" s="194"/>
      <c r="X3" s="574" t="s">
        <v>358</v>
      </c>
      <c r="Y3" s="574"/>
      <c r="Z3" s="574"/>
      <c r="AA3" s="574"/>
      <c r="AB3" s="574"/>
      <c r="AC3" s="574"/>
      <c r="AD3" s="574"/>
      <c r="AE3" s="194"/>
      <c r="AF3" s="194"/>
      <c r="AG3" s="574" t="s">
        <v>386</v>
      </c>
      <c r="AH3" s="574"/>
      <c r="AI3" s="574"/>
      <c r="AJ3" s="574"/>
      <c r="AK3" s="574"/>
      <c r="AL3" s="574"/>
      <c r="AM3" s="574"/>
      <c r="AN3" s="194"/>
      <c r="AO3" s="194"/>
      <c r="AP3" s="574" t="s">
        <v>386</v>
      </c>
      <c r="AQ3" s="574"/>
      <c r="AR3" s="574"/>
      <c r="AS3" s="574"/>
      <c r="AT3" s="574"/>
      <c r="AU3" s="574"/>
      <c r="AV3" s="574"/>
      <c r="AW3" s="194"/>
      <c r="AX3" s="194"/>
      <c r="AY3" s="574" t="s">
        <v>386</v>
      </c>
      <c r="AZ3" s="574"/>
      <c r="BA3" s="574"/>
      <c r="BB3" s="574"/>
      <c r="BC3" s="574"/>
      <c r="BD3" s="574"/>
      <c r="BE3" s="574"/>
      <c r="BF3" s="574"/>
      <c r="BG3" s="194"/>
      <c r="BH3" s="575" t="s">
        <v>386</v>
      </c>
      <c r="BI3" s="575"/>
      <c r="BJ3" s="575"/>
      <c r="BK3" s="575"/>
      <c r="BL3" s="575"/>
      <c r="BM3" s="575"/>
      <c r="BN3" s="575"/>
      <c r="BO3" s="195"/>
      <c r="BP3" s="195"/>
      <c r="BQ3" s="575" t="s">
        <v>386</v>
      </c>
      <c r="BR3" s="575"/>
      <c r="BS3" s="575"/>
      <c r="BT3" s="575"/>
      <c r="BU3" s="575"/>
      <c r="BV3" s="575"/>
      <c r="BW3" s="575"/>
      <c r="BX3" s="195"/>
      <c r="BY3" s="195"/>
      <c r="BZ3" s="574" t="s">
        <v>386</v>
      </c>
      <c r="CA3" s="574"/>
      <c r="CB3" s="574"/>
      <c r="CC3" s="574"/>
      <c r="CD3" s="574"/>
      <c r="CE3" s="574"/>
      <c r="CF3" s="574"/>
      <c r="CG3" s="574"/>
      <c r="CH3" s="574"/>
    </row>
    <row r="4" spans="2:86" ht="65.25">
      <c r="B4"/>
      <c r="C4" s="196" t="s">
        <v>359</v>
      </c>
      <c r="D4" s="196" t="s">
        <v>360</v>
      </c>
      <c r="E4" s="196" t="s">
        <v>361</v>
      </c>
      <c r="F4" s="196" t="s">
        <v>362</v>
      </c>
      <c r="G4" s="196" t="s">
        <v>94</v>
      </c>
      <c r="H4" s="196" t="s">
        <v>79</v>
      </c>
      <c r="I4"/>
      <c r="J4"/>
      <c r="K4"/>
      <c r="L4"/>
      <c r="M4" s="196" t="s">
        <v>359</v>
      </c>
      <c r="N4" s="196" t="s">
        <v>360</v>
      </c>
      <c r="O4" s="196" t="s">
        <v>361</v>
      </c>
      <c r="P4" s="196" t="s">
        <v>147</v>
      </c>
      <c r="Q4" s="196" t="s">
        <v>363</v>
      </c>
      <c r="R4" s="196" t="s">
        <v>364</v>
      </c>
      <c r="S4" s="196" t="s">
        <v>79</v>
      </c>
      <c r="T4"/>
      <c r="U4"/>
      <c r="V4"/>
      <c r="W4"/>
      <c r="X4" s="196" t="s">
        <v>359</v>
      </c>
      <c r="Y4" s="196" t="s">
        <v>360</v>
      </c>
      <c r="Z4" s="196" t="s">
        <v>361</v>
      </c>
      <c r="AA4" s="196" t="s">
        <v>147</v>
      </c>
      <c r="AB4" s="197" t="s">
        <v>365</v>
      </c>
      <c r="AC4" s="196" t="s">
        <v>79</v>
      </c>
      <c r="AD4" s="195"/>
      <c r="AE4" s="195"/>
      <c r="AF4" s="195"/>
      <c r="AG4" s="196" t="s">
        <v>359</v>
      </c>
      <c r="AH4" s="198" t="s">
        <v>360</v>
      </c>
      <c r="AI4" s="198" t="s">
        <v>361</v>
      </c>
      <c r="AJ4" s="198" t="s">
        <v>147</v>
      </c>
      <c r="AK4" s="196" t="s">
        <v>366</v>
      </c>
      <c r="AL4" s="196" t="s">
        <v>367</v>
      </c>
      <c r="AM4" s="196" t="s">
        <v>79</v>
      </c>
      <c r="AN4" s="217"/>
      <c r="AO4" s="195"/>
      <c r="AP4" s="196" t="s">
        <v>359</v>
      </c>
      <c r="AQ4" s="196" t="s">
        <v>360</v>
      </c>
      <c r="AR4" s="196" t="s">
        <v>361</v>
      </c>
      <c r="AS4" s="196" t="s">
        <v>147</v>
      </c>
      <c r="AT4" s="196" t="s">
        <v>368</v>
      </c>
      <c r="AU4" s="196" t="s">
        <v>79</v>
      </c>
      <c r="AV4"/>
      <c r="AW4"/>
      <c r="AX4"/>
      <c r="AY4" s="196" t="s">
        <v>359</v>
      </c>
      <c r="AZ4" s="196" t="s">
        <v>360</v>
      </c>
      <c r="BA4" s="196" t="s">
        <v>361</v>
      </c>
      <c r="BB4" s="196" t="s">
        <v>147</v>
      </c>
      <c r="BC4" s="199" t="s">
        <v>369</v>
      </c>
      <c r="BD4" s="196" t="s">
        <v>79</v>
      </c>
      <c r="BE4"/>
      <c r="BF4"/>
      <c r="BG4"/>
      <c r="BH4" s="196" t="s">
        <v>359</v>
      </c>
      <c r="BI4" s="196" t="s">
        <v>360</v>
      </c>
      <c r="BJ4" s="196" t="s">
        <v>361</v>
      </c>
      <c r="BK4" s="196" t="s">
        <v>147</v>
      </c>
      <c r="BL4" s="196" t="s">
        <v>370</v>
      </c>
      <c r="BM4" s="196" t="s">
        <v>371</v>
      </c>
      <c r="BN4" s="196" t="s">
        <v>79</v>
      </c>
      <c r="BO4" s="195"/>
      <c r="BP4" s="195"/>
      <c r="BQ4" s="196" t="s">
        <v>359</v>
      </c>
      <c r="BR4" s="196" t="s">
        <v>360</v>
      </c>
      <c r="BS4" s="196" t="s">
        <v>361</v>
      </c>
      <c r="BT4" s="196" t="s">
        <v>147</v>
      </c>
      <c r="BU4" s="196" t="s">
        <v>372</v>
      </c>
      <c r="BV4" s="196" t="s">
        <v>373</v>
      </c>
      <c r="BW4" s="196" t="s">
        <v>79</v>
      </c>
      <c r="BX4" s="217"/>
      <c r="BY4" s="217"/>
      <c r="BZ4" s="196" t="s">
        <v>359</v>
      </c>
      <c r="CA4" s="196" t="s">
        <v>360</v>
      </c>
      <c r="CB4" s="196" t="s">
        <v>361</v>
      </c>
      <c r="CC4" s="196" t="s">
        <v>147</v>
      </c>
      <c r="CD4" s="199" t="s">
        <v>374</v>
      </c>
      <c r="CE4" s="196" t="s">
        <v>375</v>
      </c>
      <c r="CF4" s="199" t="s">
        <v>376</v>
      </c>
      <c r="CG4" s="196" t="s">
        <v>79</v>
      </c>
      <c r="CH4"/>
    </row>
    <row r="5" spans="2:86" ht="21.75">
      <c r="B5"/>
      <c r="C5" s="200"/>
      <c r="D5" s="201"/>
      <c r="E5" s="201"/>
      <c r="F5" s="201"/>
      <c r="G5" s="201"/>
      <c r="H5" s="201"/>
      <c r="I5"/>
      <c r="J5"/>
      <c r="K5"/>
      <c r="L5"/>
      <c r="M5" s="577" t="s">
        <v>377</v>
      </c>
      <c r="N5" s="201" t="s">
        <v>96</v>
      </c>
      <c r="O5" s="200" t="s">
        <v>378</v>
      </c>
      <c r="P5" s="202">
        <v>3089520</v>
      </c>
      <c r="Q5" s="202">
        <v>2046720</v>
      </c>
      <c r="R5" s="203">
        <v>0</v>
      </c>
      <c r="S5" s="204">
        <f aca="true" t="shared" si="0" ref="S5:S13">SUM(Q5:R5)</f>
        <v>2046720</v>
      </c>
      <c r="T5"/>
      <c r="U5"/>
      <c r="V5"/>
      <c r="W5"/>
      <c r="X5" s="579" t="s">
        <v>379</v>
      </c>
      <c r="Y5" s="205" t="s">
        <v>98</v>
      </c>
      <c r="Z5" s="200" t="s">
        <v>378</v>
      </c>
      <c r="AA5" s="202">
        <v>0</v>
      </c>
      <c r="AB5" s="202">
        <v>0</v>
      </c>
      <c r="AC5" s="204">
        <f aca="true" t="shared" si="1" ref="AC5:AC10">SUM(AB5)</f>
        <v>0</v>
      </c>
      <c r="AD5"/>
      <c r="AE5"/>
      <c r="AF5"/>
      <c r="AG5" s="579" t="s">
        <v>377</v>
      </c>
      <c r="AH5" s="201" t="s">
        <v>95</v>
      </c>
      <c r="AI5" s="200" t="s">
        <v>378</v>
      </c>
      <c r="AJ5" s="202">
        <v>701880</v>
      </c>
      <c r="AK5" s="202">
        <v>236825</v>
      </c>
      <c r="AL5" s="202">
        <v>0</v>
      </c>
      <c r="AM5" s="202">
        <f aca="true" t="shared" si="2" ref="AM5:AM15">SUM(AK5:AL5)</f>
        <v>236825</v>
      </c>
      <c r="AN5" s="218"/>
      <c r="AO5" s="206"/>
      <c r="AP5" s="205" t="s">
        <v>379</v>
      </c>
      <c r="AQ5" s="205" t="s">
        <v>98</v>
      </c>
      <c r="AR5" s="200" t="s">
        <v>378</v>
      </c>
      <c r="AS5" s="202">
        <v>0</v>
      </c>
      <c r="AT5" s="202">
        <v>0</v>
      </c>
      <c r="AU5" s="207">
        <f aca="true" t="shared" si="3" ref="AU5:AU11">SUM(AT5)</f>
        <v>0</v>
      </c>
      <c r="AV5"/>
      <c r="AW5"/>
      <c r="AX5"/>
      <c r="AY5" s="577" t="s">
        <v>379</v>
      </c>
      <c r="AZ5" s="205" t="s">
        <v>98</v>
      </c>
      <c r="BA5" s="200" t="s">
        <v>378</v>
      </c>
      <c r="BB5" s="202">
        <v>0</v>
      </c>
      <c r="BC5" s="202">
        <v>0</v>
      </c>
      <c r="BD5" s="207">
        <v>0</v>
      </c>
      <c r="BE5"/>
      <c r="BF5"/>
      <c r="BG5"/>
      <c r="BH5" s="577" t="s">
        <v>379</v>
      </c>
      <c r="BI5" s="205" t="s">
        <v>98</v>
      </c>
      <c r="BJ5" s="200" t="s">
        <v>378</v>
      </c>
      <c r="BK5" s="202">
        <v>0</v>
      </c>
      <c r="BL5" s="202">
        <v>0</v>
      </c>
      <c r="BM5" s="202">
        <v>0</v>
      </c>
      <c r="BN5" s="207">
        <f aca="true" t="shared" si="4" ref="BN5:BN10">SUM(BL5:BM5)</f>
        <v>0</v>
      </c>
      <c r="BO5" s="206"/>
      <c r="BP5" s="206"/>
      <c r="BQ5" s="579" t="s">
        <v>377</v>
      </c>
      <c r="BR5" s="201" t="s">
        <v>95</v>
      </c>
      <c r="BS5" s="200" t="s">
        <v>378</v>
      </c>
      <c r="BT5" s="202">
        <v>744720</v>
      </c>
      <c r="BU5" s="202">
        <v>300609</v>
      </c>
      <c r="BV5" s="202">
        <v>0</v>
      </c>
      <c r="BW5" s="207">
        <f aca="true" t="shared" si="5" ref="BW5:BW14">SUM(BU5:BV5)</f>
        <v>300609</v>
      </c>
      <c r="BX5" s="220"/>
      <c r="BY5" s="220"/>
      <c r="BZ5" s="577" t="s">
        <v>377</v>
      </c>
      <c r="CA5" s="201" t="s">
        <v>96</v>
      </c>
      <c r="CB5" s="200" t="s">
        <v>378</v>
      </c>
      <c r="CC5" s="202">
        <v>0</v>
      </c>
      <c r="CD5" s="202">
        <v>0</v>
      </c>
      <c r="CE5" s="203">
        <v>0</v>
      </c>
      <c r="CF5" s="204">
        <v>0</v>
      </c>
      <c r="CG5" s="207">
        <f aca="true" t="shared" si="6" ref="CG5:CG15">SUM(CD5:CF5)</f>
        <v>0</v>
      </c>
      <c r="CH5"/>
    </row>
    <row r="6" spans="2:86" ht="21.75">
      <c r="B6"/>
      <c r="C6" s="200" t="s">
        <v>94</v>
      </c>
      <c r="D6" s="200" t="s">
        <v>94</v>
      </c>
      <c r="E6" s="200" t="s">
        <v>378</v>
      </c>
      <c r="F6" s="202">
        <v>1252080</v>
      </c>
      <c r="G6" s="202">
        <v>946150</v>
      </c>
      <c r="H6" s="207">
        <f>SUM(G6)</f>
        <v>946150</v>
      </c>
      <c r="I6"/>
      <c r="J6"/>
      <c r="K6"/>
      <c r="L6"/>
      <c r="M6" s="578"/>
      <c r="N6" s="201" t="s">
        <v>95</v>
      </c>
      <c r="O6" s="200" t="s">
        <v>378</v>
      </c>
      <c r="P6" s="202">
        <v>5251740</v>
      </c>
      <c r="Q6" s="202">
        <v>2109400</v>
      </c>
      <c r="R6" s="202">
        <v>875673</v>
      </c>
      <c r="S6" s="204">
        <f t="shared" si="0"/>
        <v>2985073</v>
      </c>
      <c r="T6"/>
      <c r="U6"/>
      <c r="V6"/>
      <c r="W6"/>
      <c r="X6" s="579"/>
      <c r="Y6" s="205" t="s">
        <v>99</v>
      </c>
      <c r="Z6" s="200" t="s">
        <v>378</v>
      </c>
      <c r="AA6" s="202">
        <v>310000</v>
      </c>
      <c r="AB6" s="202">
        <v>174534</v>
      </c>
      <c r="AC6" s="204">
        <f t="shared" si="1"/>
        <v>174534</v>
      </c>
      <c r="AD6"/>
      <c r="AE6"/>
      <c r="AF6"/>
      <c r="AG6" s="579"/>
      <c r="AH6" s="201" t="s">
        <v>95</v>
      </c>
      <c r="AI6" s="200" t="s">
        <v>380</v>
      </c>
      <c r="AJ6" s="202"/>
      <c r="AK6" s="202">
        <v>1360029</v>
      </c>
      <c r="AL6" s="202">
        <v>0</v>
      </c>
      <c r="AM6" s="202">
        <f t="shared" si="2"/>
        <v>1360029</v>
      </c>
      <c r="AN6" s="218"/>
      <c r="AO6" s="206"/>
      <c r="AP6" s="205"/>
      <c r="AQ6" s="205" t="s">
        <v>99</v>
      </c>
      <c r="AR6" s="200" t="s">
        <v>378</v>
      </c>
      <c r="AS6" s="202">
        <v>438000</v>
      </c>
      <c r="AT6" s="202">
        <v>254400</v>
      </c>
      <c r="AU6" s="207">
        <f t="shared" si="3"/>
        <v>254400</v>
      </c>
      <c r="AV6"/>
      <c r="AW6"/>
      <c r="AX6"/>
      <c r="AY6" s="580"/>
      <c r="AZ6" s="205" t="s">
        <v>99</v>
      </c>
      <c r="BA6" s="200" t="s">
        <v>378</v>
      </c>
      <c r="BB6" s="202">
        <v>120000</v>
      </c>
      <c r="BC6" s="202">
        <v>17700</v>
      </c>
      <c r="BD6" s="207">
        <v>17700</v>
      </c>
      <c r="BE6"/>
      <c r="BF6"/>
      <c r="BG6"/>
      <c r="BH6" s="580"/>
      <c r="BI6" s="205" t="s">
        <v>99</v>
      </c>
      <c r="BJ6" s="200" t="s">
        <v>378</v>
      </c>
      <c r="BK6" s="202">
        <v>470000</v>
      </c>
      <c r="BL6" s="202">
        <v>143535</v>
      </c>
      <c r="BM6" s="202">
        <v>197241</v>
      </c>
      <c r="BN6" s="207">
        <f t="shared" si="4"/>
        <v>340776</v>
      </c>
      <c r="BO6" s="206"/>
      <c r="BP6" s="206"/>
      <c r="BQ6" s="579"/>
      <c r="BR6" s="201" t="s">
        <v>95</v>
      </c>
      <c r="BS6" s="200" t="s">
        <v>380</v>
      </c>
      <c r="BT6" s="202">
        <v>0</v>
      </c>
      <c r="BU6" s="202">
        <v>0</v>
      </c>
      <c r="BV6" s="202">
        <v>0</v>
      </c>
      <c r="BW6" s="207">
        <f t="shared" si="5"/>
        <v>0</v>
      </c>
      <c r="BX6" s="220"/>
      <c r="BY6" s="220"/>
      <c r="BZ6" s="578"/>
      <c r="CA6" s="201" t="s">
        <v>95</v>
      </c>
      <c r="CB6" s="200" t="s">
        <v>378</v>
      </c>
      <c r="CC6" s="202">
        <v>978480</v>
      </c>
      <c r="CD6" s="202">
        <v>399060</v>
      </c>
      <c r="CE6" s="202">
        <v>0</v>
      </c>
      <c r="CF6" s="204">
        <v>0</v>
      </c>
      <c r="CG6" s="207">
        <f t="shared" si="6"/>
        <v>399060</v>
      </c>
      <c r="CH6"/>
    </row>
    <row r="7" spans="2:86" ht="21.75">
      <c r="B7"/>
      <c r="C7" s="200" t="s">
        <v>94</v>
      </c>
      <c r="D7" s="200" t="s">
        <v>94</v>
      </c>
      <c r="E7" s="201" t="s">
        <v>380</v>
      </c>
      <c r="F7" s="201"/>
      <c r="G7" s="207">
        <v>6181922</v>
      </c>
      <c r="H7" s="207">
        <f>SUM(G7)</f>
        <v>6181922</v>
      </c>
      <c r="I7"/>
      <c r="J7"/>
      <c r="K7"/>
      <c r="L7"/>
      <c r="M7" s="579" t="s">
        <v>379</v>
      </c>
      <c r="N7" s="201" t="s">
        <v>98</v>
      </c>
      <c r="O7" s="200" t="s">
        <v>378</v>
      </c>
      <c r="P7" s="202">
        <v>684000</v>
      </c>
      <c r="Q7" s="202">
        <v>71945</v>
      </c>
      <c r="R7" s="202">
        <v>15431</v>
      </c>
      <c r="S7" s="204">
        <f t="shared" si="0"/>
        <v>87376</v>
      </c>
      <c r="T7"/>
      <c r="U7"/>
      <c r="V7"/>
      <c r="W7"/>
      <c r="X7" s="579"/>
      <c r="Y7" s="205" t="s">
        <v>99</v>
      </c>
      <c r="Z7" s="200" t="s">
        <v>381</v>
      </c>
      <c r="AA7" s="202">
        <v>0</v>
      </c>
      <c r="AB7" s="202">
        <v>0</v>
      </c>
      <c r="AC7" s="204">
        <f t="shared" si="1"/>
        <v>0</v>
      </c>
      <c r="AD7"/>
      <c r="AE7"/>
      <c r="AF7"/>
      <c r="AG7" s="579" t="s">
        <v>379</v>
      </c>
      <c r="AH7" s="201" t="s">
        <v>98</v>
      </c>
      <c r="AI7" s="200" t="s">
        <v>378</v>
      </c>
      <c r="AJ7" s="202">
        <v>110000</v>
      </c>
      <c r="AK7" s="202">
        <v>0</v>
      </c>
      <c r="AL7" s="202">
        <v>0</v>
      </c>
      <c r="AM7" s="202">
        <f t="shared" si="2"/>
        <v>0</v>
      </c>
      <c r="AN7" s="218"/>
      <c r="AO7" s="206"/>
      <c r="AP7" s="205"/>
      <c r="AQ7" s="205" t="s">
        <v>99</v>
      </c>
      <c r="AR7" s="200" t="s">
        <v>381</v>
      </c>
      <c r="AS7" s="202">
        <v>0</v>
      </c>
      <c r="AT7" s="202">
        <v>17200</v>
      </c>
      <c r="AU7" s="207">
        <f t="shared" si="3"/>
        <v>17200</v>
      </c>
      <c r="AV7"/>
      <c r="AW7"/>
      <c r="AX7"/>
      <c r="AY7" s="580"/>
      <c r="AZ7" s="205" t="s">
        <v>99</v>
      </c>
      <c r="BA7" s="200" t="s">
        <v>381</v>
      </c>
      <c r="BB7" s="202">
        <v>0</v>
      </c>
      <c r="BC7" s="202">
        <v>0</v>
      </c>
      <c r="BD7" s="207">
        <v>0</v>
      </c>
      <c r="BE7"/>
      <c r="BF7"/>
      <c r="BG7"/>
      <c r="BH7" s="580"/>
      <c r="BI7" s="205" t="s">
        <v>99</v>
      </c>
      <c r="BJ7" s="200" t="s">
        <v>381</v>
      </c>
      <c r="BK7" s="202"/>
      <c r="BL7" s="202">
        <v>0</v>
      </c>
      <c r="BM7" s="202">
        <v>0</v>
      </c>
      <c r="BN7" s="207">
        <f t="shared" si="4"/>
        <v>0</v>
      </c>
      <c r="BO7" s="206"/>
      <c r="BP7" s="206"/>
      <c r="BQ7" s="579" t="s">
        <v>379</v>
      </c>
      <c r="BR7" s="201" t="s">
        <v>98</v>
      </c>
      <c r="BS7" s="200" t="s">
        <v>378</v>
      </c>
      <c r="BT7" s="202">
        <v>88400</v>
      </c>
      <c r="BU7" s="202">
        <v>12000</v>
      </c>
      <c r="BV7" s="202">
        <v>0</v>
      </c>
      <c r="BW7" s="207">
        <f t="shared" si="5"/>
        <v>12000</v>
      </c>
      <c r="BX7" s="220"/>
      <c r="BY7" s="220"/>
      <c r="BZ7" s="579" t="s">
        <v>379</v>
      </c>
      <c r="CA7" s="201" t="s">
        <v>98</v>
      </c>
      <c r="CB7" s="200" t="s">
        <v>378</v>
      </c>
      <c r="CC7" s="202">
        <v>82000</v>
      </c>
      <c r="CD7" s="202">
        <v>10000</v>
      </c>
      <c r="CE7" s="202">
        <v>0</v>
      </c>
      <c r="CF7" s="204">
        <v>0</v>
      </c>
      <c r="CG7" s="207">
        <f t="shared" si="6"/>
        <v>10000</v>
      </c>
      <c r="CH7"/>
    </row>
    <row r="8" spans="2:86" ht="21.75">
      <c r="B8"/>
      <c r="C8" s="201"/>
      <c r="D8" s="201"/>
      <c r="E8" s="201"/>
      <c r="F8" s="201"/>
      <c r="G8" s="201"/>
      <c r="H8" s="201"/>
      <c r="I8"/>
      <c r="J8"/>
      <c r="K8"/>
      <c r="L8"/>
      <c r="M8" s="579"/>
      <c r="N8" s="201" t="s">
        <v>99</v>
      </c>
      <c r="O8" s="200" t="s">
        <v>378</v>
      </c>
      <c r="P8" s="202">
        <v>1359400</v>
      </c>
      <c r="Q8" s="202">
        <v>389187</v>
      </c>
      <c r="R8" s="202">
        <v>6830</v>
      </c>
      <c r="S8" s="204">
        <f t="shared" si="0"/>
        <v>396017</v>
      </c>
      <c r="T8"/>
      <c r="U8"/>
      <c r="V8"/>
      <c r="W8"/>
      <c r="X8" s="579"/>
      <c r="Y8" s="205" t="s">
        <v>100</v>
      </c>
      <c r="Z8" s="200" t="s">
        <v>378</v>
      </c>
      <c r="AA8" s="202">
        <v>20000</v>
      </c>
      <c r="AB8" s="202">
        <v>14200</v>
      </c>
      <c r="AC8" s="204">
        <f t="shared" si="1"/>
        <v>14200</v>
      </c>
      <c r="AD8"/>
      <c r="AE8"/>
      <c r="AF8"/>
      <c r="AG8" s="579"/>
      <c r="AH8" s="201" t="s">
        <v>98</v>
      </c>
      <c r="AI8" s="200" t="s">
        <v>380</v>
      </c>
      <c r="AJ8" s="202"/>
      <c r="AK8" s="202">
        <v>9500</v>
      </c>
      <c r="AL8" s="202">
        <v>0</v>
      </c>
      <c r="AM8" s="202">
        <f t="shared" si="2"/>
        <v>9500</v>
      </c>
      <c r="AN8" s="218"/>
      <c r="AO8" s="206"/>
      <c r="AP8" s="205"/>
      <c r="AQ8" s="205" t="s">
        <v>100</v>
      </c>
      <c r="AR8" s="200" t="s">
        <v>378</v>
      </c>
      <c r="AS8" s="202">
        <v>50000</v>
      </c>
      <c r="AT8" s="202">
        <v>9800</v>
      </c>
      <c r="AU8" s="207">
        <f t="shared" si="3"/>
        <v>9800</v>
      </c>
      <c r="AV8"/>
      <c r="AW8"/>
      <c r="AX8"/>
      <c r="AY8" s="580"/>
      <c r="AZ8" s="205" t="s">
        <v>100</v>
      </c>
      <c r="BA8" s="200" t="s">
        <v>378</v>
      </c>
      <c r="BB8" s="202">
        <v>0</v>
      </c>
      <c r="BC8" s="202">
        <v>0</v>
      </c>
      <c r="BD8" s="207">
        <v>0</v>
      </c>
      <c r="BE8"/>
      <c r="BF8"/>
      <c r="BG8"/>
      <c r="BH8" s="580"/>
      <c r="BI8" s="205" t="s">
        <v>100</v>
      </c>
      <c r="BJ8" s="200" t="s">
        <v>378</v>
      </c>
      <c r="BK8" s="202">
        <v>40000</v>
      </c>
      <c r="BL8" s="202">
        <v>39875</v>
      </c>
      <c r="BM8" s="202">
        <v>0</v>
      </c>
      <c r="BN8" s="207">
        <f t="shared" si="4"/>
        <v>39875</v>
      </c>
      <c r="BO8" s="206"/>
      <c r="BP8" s="206"/>
      <c r="BQ8" s="579"/>
      <c r="BR8" s="201" t="s">
        <v>98</v>
      </c>
      <c r="BS8" s="200" t="s">
        <v>380</v>
      </c>
      <c r="BT8" s="202"/>
      <c r="BU8" s="202">
        <v>0</v>
      </c>
      <c r="BV8" s="202">
        <v>0</v>
      </c>
      <c r="BW8" s="207">
        <f t="shared" si="5"/>
        <v>0</v>
      </c>
      <c r="BX8" s="220"/>
      <c r="BY8" s="220"/>
      <c r="BZ8" s="579"/>
      <c r="CA8" s="201" t="s">
        <v>99</v>
      </c>
      <c r="CB8" s="200" t="s">
        <v>378</v>
      </c>
      <c r="CC8" s="202">
        <v>550000</v>
      </c>
      <c r="CD8" s="202">
        <v>107080</v>
      </c>
      <c r="CE8" s="202">
        <v>0</v>
      </c>
      <c r="CF8" s="207">
        <v>104500</v>
      </c>
      <c r="CG8" s="207">
        <f t="shared" si="6"/>
        <v>211580</v>
      </c>
      <c r="CH8"/>
    </row>
    <row r="9" spans="2:86" ht="43.5">
      <c r="B9"/>
      <c r="C9" s="581" t="s">
        <v>79</v>
      </c>
      <c r="D9" s="582"/>
      <c r="E9" s="583"/>
      <c r="F9" s="208">
        <f>SUM(F6:F8)</f>
        <v>1252080</v>
      </c>
      <c r="G9" s="208">
        <f>SUM(G6:G8)</f>
        <v>7128072</v>
      </c>
      <c r="H9" s="208">
        <f>SUM(H6:H8)</f>
        <v>7128072</v>
      </c>
      <c r="I9"/>
      <c r="J9"/>
      <c r="K9"/>
      <c r="L9"/>
      <c r="M9" s="579"/>
      <c r="N9" s="209" t="s">
        <v>99</v>
      </c>
      <c r="O9" s="210" t="s">
        <v>382</v>
      </c>
      <c r="P9" s="202"/>
      <c r="Q9" s="202">
        <v>0</v>
      </c>
      <c r="R9" s="202">
        <v>0</v>
      </c>
      <c r="S9" s="204">
        <f t="shared" si="0"/>
        <v>0</v>
      </c>
      <c r="T9"/>
      <c r="U9"/>
      <c r="V9"/>
      <c r="W9"/>
      <c r="X9" s="577"/>
      <c r="Y9" s="205" t="s">
        <v>101</v>
      </c>
      <c r="Z9" s="200" t="s">
        <v>378</v>
      </c>
      <c r="AA9" s="202">
        <v>0</v>
      </c>
      <c r="AB9" s="202">
        <v>0</v>
      </c>
      <c r="AC9" s="204">
        <f t="shared" si="1"/>
        <v>0</v>
      </c>
      <c r="AD9"/>
      <c r="AE9"/>
      <c r="AF9"/>
      <c r="AG9" s="579"/>
      <c r="AH9" s="201" t="s">
        <v>99</v>
      </c>
      <c r="AI9" s="200" t="s">
        <v>378</v>
      </c>
      <c r="AJ9" s="202">
        <v>1877600</v>
      </c>
      <c r="AK9" s="202">
        <v>159180</v>
      </c>
      <c r="AL9" s="202">
        <v>754760</v>
      </c>
      <c r="AM9" s="202">
        <f t="shared" si="2"/>
        <v>913940</v>
      </c>
      <c r="AN9" s="218"/>
      <c r="AO9" s="206"/>
      <c r="AP9" s="205"/>
      <c r="AQ9" s="205" t="s">
        <v>101</v>
      </c>
      <c r="AR9" s="200" t="s">
        <v>378</v>
      </c>
      <c r="AS9" s="202">
        <v>0</v>
      </c>
      <c r="AT9" s="202">
        <v>0</v>
      </c>
      <c r="AU9" s="207">
        <f t="shared" si="3"/>
        <v>0</v>
      </c>
      <c r="AV9"/>
      <c r="AW9"/>
      <c r="AX9"/>
      <c r="AY9" s="578"/>
      <c r="AZ9" s="205" t="s">
        <v>101</v>
      </c>
      <c r="BA9" s="200" t="s">
        <v>378</v>
      </c>
      <c r="BB9" s="202">
        <v>0</v>
      </c>
      <c r="BC9" s="202">
        <v>0</v>
      </c>
      <c r="BD9" s="207">
        <v>0</v>
      </c>
      <c r="BE9"/>
      <c r="BF9"/>
      <c r="BG9"/>
      <c r="BH9" s="578"/>
      <c r="BI9" s="205" t="s">
        <v>101</v>
      </c>
      <c r="BJ9" s="200" t="s">
        <v>378</v>
      </c>
      <c r="BK9" s="202">
        <v>0</v>
      </c>
      <c r="BL9" s="202">
        <v>0</v>
      </c>
      <c r="BM9" s="202">
        <v>0</v>
      </c>
      <c r="BN9" s="207">
        <f t="shared" si="4"/>
        <v>0</v>
      </c>
      <c r="BO9" s="206"/>
      <c r="BP9" s="206"/>
      <c r="BQ9" s="579"/>
      <c r="BR9" s="201" t="s">
        <v>99</v>
      </c>
      <c r="BS9" s="200" t="s">
        <v>378</v>
      </c>
      <c r="BT9" s="202">
        <v>320000</v>
      </c>
      <c r="BU9" s="202">
        <v>36490</v>
      </c>
      <c r="BV9" s="202">
        <v>0</v>
      </c>
      <c r="BW9" s="207">
        <f t="shared" si="5"/>
        <v>36490</v>
      </c>
      <c r="BX9" s="220"/>
      <c r="BY9" s="220"/>
      <c r="BZ9" s="579"/>
      <c r="CA9" s="209" t="s">
        <v>99</v>
      </c>
      <c r="CB9" s="210" t="s">
        <v>382</v>
      </c>
      <c r="CC9" s="202"/>
      <c r="CD9" s="202">
        <v>0</v>
      </c>
      <c r="CE9" s="202">
        <v>0</v>
      </c>
      <c r="CF9" s="204">
        <v>0</v>
      </c>
      <c r="CG9" s="207">
        <f t="shared" si="6"/>
        <v>0</v>
      </c>
      <c r="CH9"/>
    </row>
    <row r="10" spans="2:86" ht="21.75">
      <c r="B10"/>
      <c r="C10" s="206"/>
      <c r="D10" s="206"/>
      <c r="E10" s="206"/>
      <c r="F10" s="206"/>
      <c r="G10" s="206"/>
      <c r="H10" s="206"/>
      <c r="I10"/>
      <c r="J10"/>
      <c r="K10"/>
      <c r="L10"/>
      <c r="M10" s="579"/>
      <c r="N10" s="201" t="s">
        <v>100</v>
      </c>
      <c r="O10" s="200" t="s">
        <v>378</v>
      </c>
      <c r="P10" s="202">
        <v>636000</v>
      </c>
      <c r="Q10" s="202">
        <v>268635</v>
      </c>
      <c r="R10" s="202">
        <v>28820</v>
      </c>
      <c r="S10" s="204">
        <f t="shared" si="0"/>
        <v>297455</v>
      </c>
      <c r="T10"/>
      <c r="U10"/>
      <c r="V10"/>
      <c r="W10"/>
      <c r="X10" s="201" t="s">
        <v>383</v>
      </c>
      <c r="Y10" s="205" t="s">
        <v>103</v>
      </c>
      <c r="Z10" s="200" t="s">
        <v>378</v>
      </c>
      <c r="AA10" s="202">
        <v>74500</v>
      </c>
      <c r="AB10" s="202">
        <v>72500</v>
      </c>
      <c r="AC10" s="204">
        <f t="shared" si="1"/>
        <v>72500</v>
      </c>
      <c r="AD10"/>
      <c r="AE10"/>
      <c r="AF10"/>
      <c r="AG10" s="579"/>
      <c r="AH10" s="201" t="s">
        <v>99</v>
      </c>
      <c r="AI10" s="200" t="s">
        <v>380</v>
      </c>
      <c r="AJ10" s="202"/>
      <c r="AK10" s="202">
        <v>0</v>
      </c>
      <c r="AL10" s="202">
        <v>0</v>
      </c>
      <c r="AM10" s="202">
        <f t="shared" si="2"/>
        <v>0</v>
      </c>
      <c r="AN10" s="218"/>
      <c r="AO10" s="206"/>
      <c r="AP10" s="201" t="s">
        <v>384</v>
      </c>
      <c r="AQ10" s="205" t="s">
        <v>102</v>
      </c>
      <c r="AR10" s="200" t="s">
        <v>378</v>
      </c>
      <c r="AS10" s="202">
        <v>195000</v>
      </c>
      <c r="AT10" s="202">
        <v>0</v>
      </c>
      <c r="AU10" s="207">
        <f t="shared" si="3"/>
        <v>0</v>
      </c>
      <c r="AV10"/>
      <c r="AW10"/>
      <c r="AX10"/>
      <c r="AY10" s="201" t="s">
        <v>384</v>
      </c>
      <c r="AZ10" s="205" t="s">
        <v>102</v>
      </c>
      <c r="BA10" s="200" t="s">
        <v>378</v>
      </c>
      <c r="BB10" s="202">
        <v>40000</v>
      </c>
      <c r="BC10" s="202">
        <v>40000</v>
      </c>
      <c r="BD10" s="207">
        <v>40000</v>
      </c>
      <c r="BE10"/>
      <c r="BF10"/>
      <c r="BG10"/>
      <c r="BH10" s="201" t="s">
        <v>384</v>
      </c>
      <c r="BI10" s="205" t="s">
        <v>102</v>
      </c>
      <c r="BJ10" s="200" t="s">
        <v>378</v>
      </c>
      <c r="BK10" s="202">
        <v>95000</v>
      </c>
      <c r="BL10" s="202">
        <v>0</v>
      </c>
      <c r="BM10" s="202">
        <v>55000</v>
      </c>
      <c r="BN10" s="207">
        <f t="shared" si="4"/>
        <v>55000</v>
      </c>
      <c r="BO10" s="206"/>
      <c r="BP10" s="206"/>
      <c r="BQ10" s="579"/>
      <c r="BR10" s="201" t="s">
        <v>99</v>
      </c>
      <c r="BS10" s="200" t="s">
        <v>380</v>
      </c>
      <c r="BT10" s="202">
        <v>0</v>
      </c>
      <c r="BU10" s="202">
        <v>0</v>
      </c>
      <c r="BV10" s="202">
        <v>0</v>
      </c>
      <c r="BW10" s="207">
        <f t="shared" si="5"/>
        <v>0</v>
      </c>
      <c r="BX10" s="220"/>
      <c r="BY10" s="220"/>
      <c r="BZ10" s="579"/>
      <c r="CA10" s="201" t="s">
        <v>100</v>
      </c>
      <c r="CB10" s="200" t="s">
        <v>378</v>
      </c>
      <c r="CC10" s="202">
        <v>322500</v>
      </c>
      <c r="CD10" s="202">
        <v>79075</v>
      </c>
      <c r="CE10" s="202">
        <v>0</v>
      </c>
      <c r="CF10" s="204">
        <v>62500</v>
      </c>
      <c r="CG10" s="207">
        <f t="shared" si="6"/>
        <v>141575</v>
      </c>
      <c r="CH10"/>
    </row>
    <row r="11" spans="2:86" ht="21.75">
      <c r="B11"/>
      <c r="C11" s="206"/>
      <c r="D11" s="206"/>
      <c r="E11" s="206"/>
      <c r="F11" s="206"/>
      <c r="G11" s="206"/>
      <c r="H11" s="206"/>
      <c r="I11"/>
      <c r="J11"/>
      <c r="K11"/>
      <c r="L11"/>
      <c r="M11" s="577"/>
      <c r="N11" s="201" t="s">
        <v>101</v>
      </c>
      <c r="O11" s="200" t="s">
        <v>378</v>
      </c>
      <c r="P11" s="202">
        <v>315000</v>
      </c>
      <c r="Q11" s="202">
        <v>143807.85</v>
      </c>
      <c r="R11" s="202">
        <v>0</v>
      </c>
      <c r="S11" s="204">
        <f t="shared" si="0"/>
        <v>143807.85</v>
      </c>
      <c r="T11"/>
      <c r="U11"/>
      <c r="V11"/>
      <c r="W11"/>
      <c r="X11" s="576" t="s">
        <v>79</v>
      </c>
      <c r="Y11" s="576"/>
      <c r="Z11" s="576"/>
      <c r="AA11" s="211">
        <v>404500</v>
      </c>
      <c r="AB11" s="211">
        <f>SUM(AB5:AB10)</f>
        <v>261234</v>
      </c>
      <c r="AC11" s="204">
        <f>SUM(AC5:AC10)</f>
        <v>261234</v>
      </c>
      <c r="AD11"/>
      <c r="AE11"/>
      <c r="AF11"/>
      <c r="AG11" s="579"/>
      <c r="AH11" s="201" t="s">
        <v>100</v>
      </c>
      <c r="AI11" s="200" t="s">
        <v>378</v>
      </c>
      <c r="AJ11" s="202">
        <v>1196480</v>
      </c>
      <c r="AK11" s="202">
        <v>44180</v>
      </c>
      <c r="AL11" s="202">
        <v>500311.78</v>
      </c>
      <c r="AM11" s="202">
        <f t="shared" si="2"/>
        <v>544491.78</v>
      </c>
      <c r="AN11" s="218"/>
      <c r="AO11" s="206"/>
      <c r="AP11" s="576" t="s">
        <v>79</v>
      </c>
      <c r="AQ11" s="576"/>
      <c r="AR11" s="576"/>
      <c r="AS11" s="212">
        <f>SUM(AS5:AS10)</f>
        <v>683000</v>
      </c>
      <c r="AT11" s="212">
        <f>SUM(AT5:AT10)</f>
        <v>281400</v>
      </c>
      <c r="AU11" s="208">
        <f t="shared" si="3"/>
        <v>281400</v>
      </c>
      <c r="AV11"/>
      <c r="AW11"/>
      <c r="AX11"/>
      <c r="AY11" s="576" t="s">
        <v>79</v>
      </c>
      <c r="AZ11" s="576"/>
      <c r="BA11" s="576"/>
      <c r="BB11" s="211">
        <v>160000</v>
      </c>
      <c r="BC11" s="211">
        <v>57700</v>
      </c>
      <c r="BD11" s="204">
        <v>57700</v>
      </c>
      <c r="BE11"/>
      <c r="BF11"/>
      <c r="BG11"/>
      <c r="BH11" s="576" t="s">
        <v>79</v>
      </c>
      <c r="BI11" s="576"/>
      <c r="BJ11" s="576"/>
      <c r="BK11" s="211">
        <v>605000</v>
      </c>
      <c r="BL11" s="211">
        <f>SUM(BL5:BL10)</f>
        <v>183410</v>
      </c>
      <c r="BM11" s="211">
        <f>SUM(BM5:BM10)</f>
        <v>252241</v>
      </c>
      <c r="BN11" s="204">
        <f>SUM(BN5:BN10)</f>
        <v>435651</v>
      </c>
      <c r="BO11" s="206"/>
      <c r="BP11" s="206"/>
      <c r="BQ11" s="579"/>
      <c r="BR11" s="201" t="s">
        <v>100</v>
      </c>
      <c r="BS11" s="200" t="s">
        <v>378</v>
      </c>
      <c r="BT11" s="202">
        <v>42400</v>
      </c>
      <c r="BU11" s="202">
        <v>7990</v>
      </c>
      <c r="BV11" s="202">
        <v>0</v>
      </c>
      <c r="BW11" s="207">
        <f t="shared" si="5"/>
        <v>7990</v>
      </c>
      <c r="BX11" s="220"/>
      <c r="BY11" s="220"/>
      <c r="BZ11" s="577"/>
      <c r="CA11" s="201" t="s">
        <v>101</v>
      </c>
      <c r="CB11" s="200" t="s">
        <v>378</v>
      </c>
      <c r="CC11" s="202">
        <v>0</v>
      </c>
      <c r="CD11" s="202">
        <v>0</v>
      </c>
      <c r="CE11" s="202">
        <v>0</v>
      </c>
      <c r="CF11" s="204">
        <v>0</v>
      </c>
      <c r="CG11" s="207">
        <f t="shared" si="6"/>
        <v>0</v>
      </c>
      <c r="CH11"/>
    </row>
    <row r="12" spans="2:86" ht="21.75">
      <c r="B12"/>
      <c r="C12" s="206"/>
      <c r="D12" s="206"/>
      <c r="E12" s="206"/>
      <c r="F12" s="206"/>
      <c r="G12" s="206"/>
      <c r="H12" s="206"/>
      <c r="I12"/>
      <c r="J12"/>
      <c r="K12"/>
      <c r="L12"/>
      <c r="M12" s="201" t="s">
        <v>383</v>
      </c>
      <c r="N12" s="201" t="s">
        <v>103</v>
      </c>
      <c r="O12" s="200" t="s">
        <v>378</v>
      </c>
      <c r="P12" s="202">
        <v>133000</v>
      </c>
      <c r="Q12" s="202">
        <v>26000</v>
      </c>
      <c r="R12" s="202">
        <v>7000</v>
      </c>
      <c r="S12" s="204">
        <f t="shared" si="0"/>
        <v>33000</v>
      </c>
      <c r="T12"/>
      <c r="U12"/>
      <c r="V12"/>
      <c r="W12"/>
      <c r="X12"/>
      <c r="Y12"/>
      <c r="Z12"/>
      <c r="AA12"/>
      <c r="AB12"/>
      <c r="AC12"/>
      <c r="AD12"/>
      <c r="AE12"/>
      <c r="AF12"/>
      <c r="AG12" s="579"/>
      <c r="AH12" s="201" t="s">
        <v>100</v>
      </c>
      <c r="AI12" s="200" t="s">
        <v>380</v>
      </c>
      <c r="AJ12" s="202"/>
      <c r="AK12" s="202">
        <v>0</v>
      </c>
      <c r="AL12" s="202">
        <v>365500</v>
      </c>
      <c r="AM12" s="202">
        <f t="shared" si="2"/>
        <v>365500</v>
      </c>
      <c r="AN12" s="218"/>
      <c r="AO12" s="206"/>
      <c r="AP12" s="213"/>
      <c r="AQ12" s="213"/>
      <c r="AR12" s="213"/>
      <c r="AS12" s="206"/>
      <c r="AT12" s="206"/>
      <c r="AU12" s="206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 s="579"/>
      <c r="BR12" s="201" t="s">
        <v>100</v>
      </c>
      <c r="BS12" s="200" t="s">
        <v>380</v>
      </c>
      <c r="BT12" s="202">
        <v>0</v>
      </c>
      <c r="BU12" s="202">
        <v>0</v>
      </c>
      <c r="BV12" s="202">
        <v>0</v>
      </c>
      <c r="BW12" s="207">
        <f t="shared" si="5"/>
        <v>0</v>
      </c>
      <c r="BX12" s="220"/>
      <c r="BY12" s="220"/>
      <c r="BZ12" s="577" t="s">
        <v>383</v>
      </c>
      <c r="CA12" s="201" t="s">
        <v>103</v>
      </c>
      <c r="CB12" s="200" t="s">
        <v>378</v>
      </c>
      <c r="CC12" s="202">
        <v>15000</v>
      </c>
      <c r="CD12" s="202">
        <v>15000</v>
      </c>
      <c r="CE12" s="202">
        <v>0</v>
      </c>
      <c r="CF12" s="204">
        <v>0</v>
      </c>
      <c r="CG12" s="207">
        <f t="shared" si="6"/>
        <v>15000</v>
      </c>
      <c r="CH12"/>
    </row>
    <row r="13" spans="2:86" ht="21.75">
      <c r="B13"/>
      <c r="C13" s="206"/>
      <c r="D13" s="206"/>
      <c r="E13" s="206"/>
      <c r="F13" s="206"/>
      <c r="G13" s="206"/>
      <c r="H13" s="206"/>
      <c r="I13"/>
      <c r="J13"/>
      <c r="K13"/>
      <c r="L13"/>
      <c r="M13" s="201" t="s">
        <v>384</v>
      </c>
      <c r="N13" s="201" t="s">
        <v>102</v>
      </c>
      <c r="O13" s="200" t="s">
        <v>378</v>
      </c>
      <c r="P13" s="202">
        <v>30000</v>
      </c>
      <c r="Q13" s="202">
        <v>30000</v>
      </c>
      <c r="R13" s="202">
        <v>0</v>
      </c>
      <c r="S13" s="204">
        <f t="shared" si="0"/>
        <v>30000</v>
      </c>
      <c r="T13"/>
      <c r="U13"/>
      <c r="V13"/>
      <c r="W13"/>
      <c r="X13"/>
      <c r="Y13"/>
      <c r="Z13"/>
      <c r="AA13"/>
      <c r="AB13"/>
      <c r="AC13"/>
      <c r="AD13"/>
      <c r="AE13"/>
      <c r="AF13"/>
      <c r="AG13" s="579"/>
      <c r="AH13" s="201" t="s">
        <v>101</v>
      </c>
      <c r="AI13" s="200" t="s">
        <v>378</v>
      </c>
      <c r="AJ13" s="202">
        <v>44000</v>
      </c>
      <c r="AK13" s="202">
        <v>13416.4</v>
      </c>
      <c r="AL13" s="202">
        <v>0</v>
      </c>
      <c r="AM13" s="202">
        <f t="shared" si="2"/>
        <v>13416.4</v>
      </c>
      <c r="AN13" s="218"/>
      <c r="AO13" s="206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 s="579"/>
      <c r="BR13" s="201" t="s">
        <v>101</v>
      </c>
      <c r="BS13" s="200" t="s">
        <v>378</v>
      </c>
      <c r="BT13" s="202">
        <v>0</v>
      </c>
      <c r="BU13" s="202">
        <v>0</v>
      </c>
      <c r="BV13" s="202">
        <v>0</v>
      </c>
      <c r="BW13" s="207">
        <f t="shared" si="5"/>
        <v>0</v>
      </c>
      <c r="BX13" s="220"/>
      <c r="BY13" s="220"/>
      <c r="BZ13" s="580"/>
      <c r="CA13" s="201" t="s">
        <v>104</v>
      </c>
      <c r="CB13" s="200" t="s">
        <v>378</v>
      </c>
      <c r="CC13" s="202">
        <v>1236300</v>
      </c>
      <c r="CD13" s="202">
        <v>0</v>
      </c>
      <c r="CE13" s="202">
        <v>1290460.75</v>
      </c>
      <c r="CF13" s="204">
        <v>0</v>
      </c>
      <c r="CG13" s="207">
        <f t="shared" si="6"/>
        <v>1290460.75</v>
      </c>
      <c r="CH13"/>
    </row>
    <row r="14" spans="2:86" ht="21.75">
      <c r="B14"/>
      <c r="C14"/>
      <c r="D14"/>
      <c r="E14"/>
      <c r="F14"/>
      <c r="G14"/>
      <c r="H14"/>
      <c r="I14"/>
      <c r="J14"/>
      <c r="K14"/>
      <c r="L14"/>
      <c r="M14" s="576" t="s">
        <v>79</v>
      </c>
      <c r="N14" s="576"/>
      <c r="O14" s="576"/>
      <c r="P14" s="204">
        <f>SUM(P5:P13)</f>
        <v>11498660</v>
      </c>
      <c r="Q14" s="204">
        <f>SUM(Q5:Q13)</f>
        <v>5085694.85</v>
      </c>
      <c r="R14" s="204">
        <f>SUM(R5:R13)</f>
        <v>933754</v>
      </c>
      <c r="S14" s="204">
        <f>SUM(S5:S13)</f>
        <v>6019448.85</v>
      </c>
      <c r="T14"/>
      <c r="U14"/>
      <c r="V14"/>
      <c r="W14"/>
      <c r="X14"/>
      <c r="Y14"/>
      <c r="Z14"/>
      <c r="AA14"/>
      <c r="AB14"/>
      <c r="AC14"/>
      <c r="AD14"/>
      <c r="AE14"/>
      <c r="AF14"/>
      <c r="AG14" s="201" t="s">
        <v>383</v>
      </c>
      <c r="AH14" s="201" t="s">
        <v>103</v>
      </c>
      <c r="AI14" s="201"/>
      <c r="AJ14" s="202">
        <v>115000</v>
      </c>
      <c r="AK14" s="202">
        <v>15000</v>
      </c>
      <c r="AL14" s="202">
        <v>0</v>
      </c>
      <c r="AM14" s="202">
        <f t="shared" si="2"/>
        <v>15000</v>
      </c>
      <c r="AN14" s="218"/>
      <c r="AO14" s="206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 s="201" t="s">
        <v>383</v>
      </c>
      <c r="BR14" s="201" t="s">
        <v>103</v>
      </c>
      <c r="BS14" s="201"/>
      <c r="BT14" s="202">
        <v>15000</v>
      </c>
      <c r="BU14" s="202">
        <v>15000</v>
      </c>
      <c r="BV14" s="202">
        <v>0</v>
      </c>
      <c r="BW14" s="207">
        <f t="shared" si="5"/>
        <v>15000</v>
      </c>
      <c r="BX14" s="220"/>
      <c r="BY14" s="220"/>
      <c r="BZ14" s="578"/>
      <c r="CA14" s="214" t="s">
        <v>104</v>
      </c>
      <c r="CB14" s="200" t="s">
        <v>385</v>
      </c>
      <c r="CC14" s="207"/>
      <c r="CD14" s="207">
        <v>0</v>
      </c>
      <c r="CE14" s="207">
        <v>1563184.75</v>
      </c>
      <c r="CF14" s="207">
        <v>0</v>
      </c>
      <c r="CG14" s="207">
        <f t="shared" si="6"/>
        <v>1563184.75</v>
      </c>
      <c r="CH14"/>
    </row>
    <row r="15" spans="2:86" ht="21.75"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 s="201" t="s">
        <v>384</v>
      </c>
      <c r="AH15" s="201" t="s">
        <v>102</v>
      </c>
      <c r="AI15" s="201"/>
      <c r="AJ15" s="202">
        <v>1227000</v>
      </c>
      <c r="AK15" s="202">
        <v>20000</v>
      </c>
      <c r="AL15" s="202">
        <v>852000</v>
      </c>
      <c r="AM15" s="202">
        <f t="shared" si="2"/>
        <v>872000</v>
      </c>
      <c r="AN15" s="218"/>
      <c r="AO15" s="206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 s="576" t="s">
        <v>79</v>
      </c>
      <c r="BR15" s="576"/>
      <c r="BS15" s="576"/>
      <c r="BT15" s="204">
        <f>SUM(BT5:BT14)</f>
        <v>1210520</v>
      </c>
      <c r="BU15" s="211">
        <f>SUM(BU5:BU14)</f>
        <v>372089</v>
      </c>
      <c r="BV15" s="211">
        <v>0</v>
      </c>
      <c r="BW15" s="204">
        <f>SUM(BW5:BW14)</f>
        <v>372089</v>
      </c>
      <c r="BX15" s="221"/>
      <c r="BY15" s="221"/>
      <c r="BZ15" s="214" t="s">
        <v>384</v>
      </c>
      <c r="CA15" s="214" t="s">
        <v>102</v>
      </c>
      <c r="CB15" s="200" t="s">
        <v>378</v>
      </c>
      <c r="CC15" s="207">
        <v>1430000</v>
      </c>
      <c r="CD15" s="207">
        <v>0</v>
      </c>
      <c r="CE15" s="207">
        <v>336886.01</v>
      </c>
      <c r="CF15" s="207">
        <v>0</v>
      </c>
      <c r="CG15" s="204">
        <f t="shared" si="6"/>
        <v>336886.01</v>
      </c>
      <c r="CH15"/>
    </row>
    <row r="16" spans="2:86" ht="21.75"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 s="584" t="s">
        <v>79</v>
      </c>
      <c r="AH16" s="585"/>
      <c r="AI16" s="585"/>
      <c r="AJ16" s="215">
        <f>SUM(AJ5:AJ15)</f>
        <v>5271960</v>
      </c>
      <c r="AK16" s="211">
        <f>SUM(AK5:AK15)</f>
        <v>1858130.4</v>
      </c>
      <c r="AL16" s="211">
        <f>SUM(AL5:AL15)</f>
        <v>2472571.7800000003</v>
      </c>
      <c r="AM16" s="211">
        <f>SUM(AM5:AM15)</f>
        <v>4330702.18</v>
      </c>
      <c r="AN16" s="219"/>
      <c r="AO16" s="2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 s="576" t="s">
        <v>79</v>
      </c>
      <c r="CA16" s="576"/>
      <c r="CB16" s="576"/>
      <c r="CC16" s="204">
        <f>SUM(CC5:CC15)</f>
        <v>4614280</v>
      </c>
      <c r="CD16" s="204">
        <f>SUM(CD5:CD15)</f>
        <v>610215</v>
      </c>
      <c r="CE16" s="204">
        <f>SUM(CE5:CE15)</f>
        <v>3190531.51</v>
      </c>
      <c r="CF16" s="204">
        <f>SUM(CF5:CF15)</f>
        <v>167000</v>
      </c>
      <c r="CG16" s="204">
        <f>SUM(CG5:CG15)</f>
        <v>3967746.51</v>
      </c>
      <c r="CH16"/>
    </row>
  </sheetData>
  <sheetProtection/>
  <mergeCells count="48">
    <mergeCell ref="BQ15:BS15"/>
    <mergeCell ref="AG16:AI16"/>
    <mergeCell ref="BZ16:CB16"/>
    <mergeCell ref="BQ7:BQ13"/>
    <mergeCell ref="BZ7:BZ11"/>
    <mergeCell ref="BZ12:BZ14"/>
    <mergeCell ref="C9:E9"/>
    <mergeCell ref="X11:Z11"/>
    <mergeCell ref="AP11:AR11"/>
    <mergeCell ref="AY11:BA11"/>
    <mergeCell ref="BH11:BJ11"/>
    <mergeCell ref="M14:O14"/>
    <mergeCell ref="BZ3:CH3"/>
    <mergeCell ref="M5:M6"/>
    <mergeCell ref="X5:X9"/>
    <mergeCell ref="AG5:AG6"/>
    <mergeCell ref="AY5:AY9"/>
    <mergeCell ref="BH5:BH9"/>
    <mergeCell ref="BQ5:BQ6"/>
    <mergeCell ref="BZ5:BZ6"/>
    <mergeCell ref="M7:M11"/>
    <mergeCell ref="AG7:AG13"/>
    <mergeCell ref="BQ2:BW2"/>
    <mergeCell ref="BZ2:CH2"/>
    <mergeCell ref="B3:J3"/>
    <mergeCell ref="M3:V3"/>
    <mergeCell ref="X3:AD3"/>
    <mergeCell ref="AG3:AM3"/>
    <mergeCell ref="AP3:AV3"/>
    <mergeCell ref="AY3:BF3"/>
    <mergeCell ref="BH3:BN3"/>
    <mergeCell ref="BQ3:BW3"/>
    <mergeCell ref="BH1:BN1"/>
    <mergeCell ref="BQ1:BW1"/>
    <mergeCell ref="BZ1:CH1"/>
    <mergeCell ref="B2:J2"/>
    <mergeCell ref="M2:V2"/>
    <mergeCell ref="X2:AD2"/>
    <mergeCell ref="AG2:AM2"/>
    <mergeCell ref="AP2:AV2"/>
    <mergeCell ref="AY2:BF2"/>
    <mergeCell ref="BH2:BN2"/>
    <mergeCell ref="B1:J1"/>
    <mergeCell ref="M1:V1"/>
    <mergeCell ref="X1:AD1"/>
    <mergeCell ref="AG1:AM1"/>
    <mergeCell ref="AP1:AV1"/>
    <mergeCell ref="AY1:BF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124"/>
  <sheetViews>
    <sheetView view="pageBreakPreview" zoomScale="110" zoomScaleNormal="110" zoomScaleSheetLayoutView="110" zoomScalePageLayoutView="0" workbookViewId="0" topLeftCell="A28">
      <selection activeCell="D33" sqref="D33"/>
    </sheetView>
  </sheetViews>
  <sheetFormatPr defaultColWidth="9.140625" defaultRowHeight="15"/>
  <cols>
    <col min="1" max="1" width="6.421875" style="237" customWidth="1"/>
    <col min="2" max="2" width="9.28125" style="237" customWidth="1"/>
    <col min="3" max="4" width="7.421875" style="237" customWidth="1"/>
    <col min="5" max="5" width="7.28125" style="237" customWidth="1"/>
    <col min="6" max="6" width="7.8515625" style="237" customWidth="1"/>
    <col min="7" max="7" width="8.140625" style="237" customWidth="1"/>
    <col min="8" max="8" width="6.421875" style="237" customWidth="1"/>
    <col min="9" max="9" width="7.00390625" style="237" customWidth="1"/>
    <col min="10" max="10" width="7.28125" style="237" customWidth="1"/>
    <col min="11" max="11" width="6.8515625" style="237" customWidth="1"/>
    <col min="12" max="12" width="8.421875" style="237" customWidth="1"/>
    <col min="13" max="13" width="6.421875" style="237" customWidth="1"/>
    <col min="14" max="14" width="7.140625" style="237" customWidth="1"/>
    <col min="15" max="15" width="6.421875" style="237" customWidth="1"/>
    <col min="16" max="16" width="6.7109375" style="237" customWidth="1"/>
    <col min="17" max="17" width="8.421875" style="237" customWidth="1"/>
    <col min="18" max="18" width="8.421875" style="314" customWidth="1"/>
    <col min="19" max="16384" width="9.00390625" style="237" customWidth="1"/>
  </cols>
  <sheetData>
    <row r="1" spans="1:17" ht="15">
      <c r="A1" s="609" t="s">
        <v>396</v>
      </c>
      <c r="B1" s="609"/>
      <c r="C1" s="609"/>
      <c r="D1" s="609"/>
      <c r="E1" s="609"/>
      <c r="F1" s="609"/>
      <c r="G1" s="609"/>
      <c r="H1" s="609"/>
      <c r="I1" s="609"/>
      <c r="J1" s="609"/>
      <c r="K1" s="609"/>
      <c r="L1" s="609"/>
      <c r="M1" s="609"/>
      <c r="N1" s="609"/>
      <c r="O1" s="609"/>
      <c r="P1" s="609"/>
      <c r="Q1" s="609"/>
    </row>
    <row r="2" spans="1:17" ht="15">
      <c r="A2" s="607" t="s">
        <v>596</v>
      </c>
      <c r="B2" s="607"/>
      <c r="C2" s="607"/>
      <c r="D2" s="607"/>
      <c r="E2" s="607"/>
      <c r="F2" s="607"/>
      <c r="G2" s="607"/>
      <c r="H2" s="607"/>
      <c r="I2" s="607"/>
      <c r="J2" s="607"/>
      <c r="K2" s="607"/>
      <c r="L2" s="607"/>
      <c r="M2" s="607"/>
      <c r="N2" s="607"/>
      <c r="O2" s="607"/>
      <c r="P2" s="607"/>
      <c r="Q2" s="607"/>
    </row>
    <row r="3" spans="1:18" ht="48" customHeight="1">
      <c r="A3" s="588" t="s">
        <v>397</v>
      </c>
      <c r="B3" s="590"/>
      <c r="C3" s="240" t="s">
        <v>459</v>
      </c>
      <c r="D3" s="598" t="s">
        <v>398</v>
      </c>
      <c r="E3" s="598"/>
      <c r="F3" s="598" t="s">
        <v>404</v>
      </c>
      <c r="G3" s="598"/>
      <c r="H3" s="586" t="s">
        <v>425</v>
      </c>
      <c r="I3" s="587"/>
      <c r="J3" s="240" t="s">
        <v>405</v>
      </c>
      <c r="K3" s="588" t="s">
        <v>407</v>
      </c>
      <c r="L3" s="589"/>
      <c r="M3" s="590"/>
      <c r="N3" s="251" t="s">
        <v>409</v>
      </c>
      <c r="O3" s="240" t="s">
        <v>411</v>
      </c>
      <c r="P3" s="239" t="s">
        <v>460</v>
      </c>
      <c r="Q3" s="240" t="s">
        <v>412</v>
      </c>
      <c r="R3" s="591" t="s">
        <v>461</v>
      </c>
    </row>
    <row r="4" spans="1:18" ht="75" customHeight="1">
      <c r="A4" s="246" t="s">
        <v>360</v>
      </c>
      <c r="B4" s="238" t="s">
        <v>418</v>
      </c>
      <c r="C4" s="273" t="s">
        <v>365</v>
      </c>
      <c r="D4" s="248" t="s">
        <v>398</v>
      </c>
      <c r="E4" s="240" t="s">
        <v>399</v>
      </c>
      <c r="F4" s="240" t="s">
        <v>366</v>
      </c>
      <c r="G4" s="240" t="s">
        <v>367</v>
      </c>
      <c r="H4" s="240" t="s">
        <v>370</v>
      </c>
      <c r="I4" s="240" t="s">
        <v>426</v>
      </c>
      <c r="J4" s="240" t="s">
        <v>406</v>
      </c>
      <c r="K4" s="240" t="s">
        <v>374</v>
      </c>
      <c r="L4" s="240" t="s">
        <v>408</v>
      </c>
      <c r="M4" s="240" t="s">
        <v>376</v>
      </c>
      <c r="N4" s="240" t="s">
        <v>410</v>
      </c>
      <c r="O4" s="240" t="s">
        <v>372</v>
      </c>
      <c r="P4" s="239" t="s">
        <v>369</v>
      </c>
      <c r="Q4" s="248" t="s">
        <v>94</v>
      </c>
      <c r="R4" s="592"/>
    </row>
    <row r="5" spans="1:18" ht="57" customHeight="1">
      <c r="A5" s="598" t="s">
        <v>94</v>
      </c>
      <c r="B5" s="240" t="s">
        <v>451</v>
      </c>
      <c r="C5" s="257"/>
      <c r="D5" s="244"/>
      <c r="E5" s="244"/>
      <c r="F5" s="239"/>
      <c r="G5" s="239"/>
      <c r="H5" s="239"/>
      <c r="I5" s="239"/>
      <c r="J5" s="239"/>
      <c r="K5" s="239"/>
      <c r="L5" s="244"/>
      <c r="M5" s="239"/>
      <c r="N5" s="239"/>
      <c r="O5" s="239"/>
      <c r="P5" s="239"/>
      <c r="Q5" s="300">
        <v>170000</v>
      </c>
      <c r="R5" s="315">
        <f>SUM(C5:Q5)</f>
        <v>170000</v>
      </c>
    </row>
    <row r="6" spans="1:18" ht="33" customHeight="1">
      <c r="A6" s="598"/>
      <c r="B6" s="242" t="s">
        <v>400</v>
      </c>
      <c r="C6" s="247"/>
      <c r="D6" s="243"/>
      <c r="E6" s="243"/>
      <c r="F6" s="243"/>
      <c r="G6" s="243"/>
      <c r="H6" s="243"/>
      <c r="I6" s="243"/>
      <c r="J6" s="243"/>
      <c r="K6" s="243"/>
      <c r="L6" s="243"/>
      <c r="M6" s="243"/>
      <c r="N6" s="243"/>
      <c r="O6" s="243"/>
      <c r="P6" s="243"/>
      <c r="Q6" s="299">
        <v>8341</v>
      </c>
      <c r="R6" s="315">
        <f>SUM(C6:Q6)</f>
        <v>8341</v>
      </c>
    </row>
    <row r="7" spans="1:18" ht="26.25" customHeight="1">
      <c r="A7" s="598"/>
      <c r="B7" s="255" t="s">
        <v>402</v>
      </c>
      <c r="C7" s="257"/>
      <c r="D7" s="243"/>
      <c r="E7" s="243"/>
      <c r="F7" s="243"/>
      <c r="G7" s="243"/>
      <c r="H7" s="243"/>
      <c r="I7" s="243"/>
      <c r="J7" s="243"/>
      <c r="K7" s="243"/>
      <c r="L7" s="243"/>
      <c r="M7" s="243"/>
      <c r="N7" s="243"/>
      <c r="O7" s="243"/>
      <c r="P7" s="243"/>
      <c r="Q7" s="299">
        <v>10000</v>
      </c>
      <c r="R7" s="315">
        <f>SUM(C7:Q7)</f>
        <v>10000</v>
      </c>
    </row>
    <row r="8" spans="1:18" ht="30">
      <c r="A8" s="598"/>
      <c r="B8" s="255" t="s">
        <v>452</v>
      </c>
      <c r="C8" s="241"/>
      <c r="D8" s="243"/>
      <c r="E8" s="243"/>
      <c r="F8" s="243"/>
      <c r="G8" s="243"/>
      <c r="H8" s="243" t="s">
        <v>489</v>
      </c>
      <c r="I8" s="243"/>
      <c r="J8" s="243"/>
      <c r="K8" s="243"/>
      <c r="L8" s="243"/>
      <c r="M8" s="243"/>
      <c r="N8" s="243"/>
      <c r="O8" s="243"/>
      <c r="P8" s="243"/>
      <c r="Q8" s="243"/>
      <c r="R8" s="315">
        <f>SUM(C8:Q8)</f>
        <v>0</v>
      </c>
    </row>
    <row r="9" spans="1:18" ht="15">
      <c r="A9" s="598"/>
      <c r="B9" s="255" t="s">
        <v>453</v>
      </c>
      <c r="C9" s="241"/>
      <c r="D9" s="243"/>
      <c r="E9" s="243"/>
      <c r="F9" s="243"/>
      <c r="G9" s="243"/>
      <c r="H9" s="243"/>
      <c r="I9" s="243"/>
      <c r="J9" s="243"/>
      <c r="K9" s="243"/>
      <c r="L9" s="243"/>
      <c r="M9" s="243"/>
      <c r="N9" s="243"/>
      <c r="O9" s="243"/>
      <c r="P9" s="243"/>
      <c r="Q9" s="305"/>
      <c r="R9" s="315">
        <f>SUM(C9:Q9)</f>
        <v>0</v>
      </c>
    </row>
    <row r="10" spans="1:18" ht="15">
      <c r="A10" s="598"/>
      <c r="B10" s="246" t="s">
        <v>454</v>
      </c>
      <c r="C10" s="273"/>
      <c r="D10" s="289"/>
      <c r="E10" s="289"/>
      <c r="F10" s="289"/>
      <c r="G10" s="289"/>
      <c r="H10" s="289"/>
      <c r="I10" s="289"/>
      <c r="J10" s="289"/>
      <c r="K10" s="289"/>
      <c r="L10" s="289"/>
      <c r="M10" s="289"/>
      <c r="N10" s="289"/>
      <c r="O10" s="289"/>
      <c r="P10" s="289"/>
      <c r="Q10" s="306">
        <f>SUM(Q5:Q9)</f>
        <v>188341</v>
      </c>
      <c r="R10" s="306">
        <f>SUM(R5:R9)</f>
        <v>188341</v>
      </c>
    </row>
    <row r="11" spans="1:18" ht="15.75" thickBot="1">
      <c r="A11" s="598"/>
      <c r="B11" s="286" t="s">
        <v>455</v>
      </c>
      <c r="C11" s="287"/>
      <c r="D11" s="307"/>
      <c r="E11" s="307"/>
      <c r="F11" s="307"/>
      <c r="G11" s="307"/>
      <c r="H11" s="307"/>
      <c r="I11" s="307"/>
      <c r="J11" s="307"/>
      <c r="K11" s="307"/>
      <c r="L11" s="307"/>
      <c r="M11" s="307"/>
      <c r="N11" s="307"/>
      <c r="O11" s="307"/>
      <c r="P11" s="307"/>
      <c r="Q11" s="309">
        <v>188341</v>
      </c>
      <c r="R11" s="309">
        <v>188341</v>
      </c>
    </row>
    <row r="12" spans="1:18" ht="44.25" customHeight="1" thickTop="1">
      <c r="A12" s="600" t="s">
        <v>457</v>
      </c>
      <c r="B12" s="279" t="s">
        <v>400</v>
      </c>
      <c r="C12" s="280"/>
      <c r="D12" s="268"/>
      <c r="E12" s="268"/>
      <c r="F12" s="268"/>
      <c r="G12" s="268"/>
      <c r="H12" s="268"/>
      <c r="I12" s="268"/>
      <c r="J12" s="268"/>
      <c r="K12" s="268"/>
      <c r="L12" s="268"/>
      <c r="M12" s="268"/>
      <c r="N12" s="268"/>
      <c r="O12" s="268"/>
      <c r="P12" s="268"/>
      <c r="Q12" s="303">
        <v>2280</v>
      </c>
      <c r="R12" s="316">
        <f>SUM(C12:Q12)</f>
        <v>2280</v>
      </c>
    </row>
    <row r="13" spans="1:18" ht="16.5" customHeight="1">
      <c r="A13" s="600"/>
      <c r="B13" s="257" t="s">
        <v>456</v>
      </c>
      <c r="C13" s="252"/>
      <c r="D13" s="243"/>
      <c r="E13" s="243"/>
      <c r="F13" s="243"/>
      <c r="G13" s="243"/>
      <c r="H13" s="243"/>
      <c r="I13" s="243"/>
      <c r="J13" s="243"/>
      <c r="K13" s="243"/>
      <c r="L13" s="243"/>
      <c r="M13" s="243"/>
      <c r="N13" s="243"/>
      <c r="O13" s="243"/>
      <c r="P13" s="243"/>
      <c r="Q13" s="299">
        <v>130400</v>
      </c>
      <c r="R13" s="316">
        <f>SUM(C13:Q13)</f>
        <v>130400</v>
      </c>
    </row>
    <row r="14" spans="1:18" ht="16.5" customHeight="1">
      <c r="A14" s="600"/>
      <c r="B14" s="257" t="s">
        <v>401</v>
      </c>
      <c r="C14" s="252"/>
      <c r="D14" s="243"/>
      <c r="E14" s="243"/>
      <c r="F14" s="243"/>
      <c r="G14" s="243"/>
      <c r="H14" s="243"/>
      <c r="I14" s="243"/>
      <c r="J14" s="243"/>
      <c r="K14" s="243"/>
      <c r="L14" s="243"/>
      <c r="M14" s="243"/>
      <c r="N14" s="243"/>
      <c r="O14" s="243"/>
      <c r="P14" s="243"/>
      <c r="Q14" s="299">
        <v>655900</v>
      </c>
      <c r="R14" s="316">
        <f>SUM(C14:Q14)</f>
        <v>655900</v>
      </c>
    </row>
    <row r="15" spans="1:18" ht="16.5" customHeight="1">
      <c r="A15" s="600"/>
      <c r="B15" s="246" t="s">
        <v>454</v>
      </c>
      <c r="C15" s="273"/>
      <c r="D15" s="243"/>
      <c r="E15" s="243"/>
      <c r="F15" s="243"/>
      <c r="G15" s="243"/>
      <c r="H15" s="243"/>
      <c r="I15" s="243"/>
      <c r="J15" s="243"/>
      <c r="K15" s="243"/>
      <c r="L15" s="243"/>
      <c r="M15" s="243"/>
      <c r="N15" s="243"/>
      <c r="O15" s="243"/>
      <c r="P15" s="243"/>
      <c r="Q15" s="313">
        <f>SUM(Q12:Q14)</f>
        <v>788580</v>
      </c>
      <c r="R15" s="316">
        <f>SUM(C15:Q15)</f>
        <v>788580</v>
      </c>
    </row>
    <row r="16" spans="1:19" ht="24.75" customHeight="1" thickBot="1">
      <c r="A16" s="601"/>
      <c r="B16" s="286" t="s">
        <v>455</v>
      </c>
      <c r="C16" s="287"/>
      <c r="D16" s="278"/>
      <c r="E16" s="278"/>
      <c r="F16" s="278"/>
      <c r="G16" s="278"/>
      <c r="H16" s="278"/>
      <c r="I16" s="278"/>
      <c r="J16" s="278"/>
      <c r="K16" s="278"/>
      <c r="L16" s="278"/>
      <c r="M16" s="278"/>
      <c r="N16" s="278"/>
      <c r="O16" s="278"/>
      <c r="P16" s="278"/>
      <c r="Q16" s="309">
        <v>788580</v>
      </c>
      <c r="R16" s="309">
        <v>788580</v>
      </c>
      <c r="S16" s="510">
        <f>SUM(Q11,Q15)</f>
        <v>976921</v>
      </c>
    </row>
    <row r="17" spans="1:18" s="271" customFormat="1" ht="15.75" thickTop="1">
      <c r="A17" s="269"/>
      <c r="B17" s="270"/>
      <c r="C17" s="270"/>
      <c r="R17" s="317"/>
    </row>
    <row r="18" spans="1:18" s="271" customFormat="1" ht="15">
      <c r="A18" s="269"/>
      <c r="B18" s="270"/>
      <c r="C18" s="270"/>
      <c r="R18" s="317"/>
    </row>
    <row r="19" spans="1:18" s="271" customFormat="1" ht="15">
      <c r="A19" s="269"/>
      <c r="B19" s="270"/>
      <c r="C19" s="270"/>
      <c r="R19" s="317"/>
    </row>
    <row r="20" spans="1:18" s="271" customFormat="1" ht="15">
      <c r="A20" s="269"/>
      <c r="B20" s="270"/>
      <c r="C20" s="270"/>
      <c r="R20" s="317"/>
    </row>
    <row r="21" spans="1:18" s="271" customFormat="1" ht="15">
      <c r="A21" s="269"/>
      <c r="B21" s="270"/>
      <c r="C21" s="270"/>
      <c r="R21" s="317"/>
    </row>
    <row r="22" spans="1:18" s="271" customFormat="1" ht="15">
      <c r="A22" s="269"/>
      <c r="B22" s="270"/>
      <c r="C22" s="270"/>
      <c r="R22" s="317"/>
    </row>
    <row r="23" spans="1:18" s="271" customFormat="1" ht="15">
      <c r="A23" s="269"/>
      <c r="B23" s="608"/>
      <c r="C23" s="608"/>
      <c r="R23" s="317"/>
    </row>
    <row r="24" spans="1:18" s="271" customFormat="1" ht="43.5" customHeight="1">
      <c r="A24" s="588" t="s">
        <v>397</v>
      </c>
      <c r="B24" s="590"/>
      <c r="C24" s="240" t="s">
        <v>459</v>
      </c>
      <c r="D24" s="598" t="s">
        <v>398</v>
      </c>
      <c r="E24" s="598"/>
      <c r="F24" s="598" t="s">
        <v>404</v>
      </c>
      <c r="G24" s="598"/>
      <c r="H24" s="586" t="s">
        <v>425</v>
      </c>
      <c r="I24" s="587"/>
      <c r="J24" s="240" t="s">
        <v>405</v>
      </c>
      <c r="K24" s="588" t="s">
        <v>407</v>
      </c>
      <c r="L24" s="589"/>
      <c r="M24" s="590"/>
      <c r="N24" s="251" t="s">
        <v>409</v>
      </c>
      <c r="O24" s="240" t="s">
        <v>411</v>
      </c>
      <c r="P24" s="239" t="s">
        <v>460</v>
      </c>
      <c r="Q24" s="240" t="s">
        <v>412</v>
      </c>
      <c r="R24" s="591" t="s">
        <v>461</v>
      </c>
    </row>
    <row r="25" spans="1:18" s="271" customFormat="1" ht="90">
      <c r="A25" s="246" t="s">
        <v>360</v>
      </c>
      <c r="B25" s="285" t="s">
        <v>418</v>
      </c>
      <c r="C25" s="273" t="s">
        <v>365</v>
      </c>
      <c r="D25" s="248" t="s">
        <v>398</v>
      </c>
      <c r="E25" s="240" t="s">
        <v>399</v>
      </c>
      <c r="F25" s="240" t="s">
        <v>366</v>
      </c>
      <c r="G25" s="240" t="s">
        <v>367</v>
      </c>
      <c r="H25" s="240" t="s">
        <v>370</v>
      </c>
      <c r="I25" s="240" t="s">
        <v>426</v>
      </c>
      <c r="J25" s="240" t="s">
        <v>406</v>
      </c>
      <c r="K25" s="240" t="s">
        <v>374</v>
      </c>
      <c r="L25" s="240" t="s">
        <v>408</v>
      </c>
      <c r="M25" s="240" t="s">
        <v>376</v>
      </c>
      <c r="N25" s="240" t="s">
        <v>410</v>
      </c>
      <c r="O25" s="240" t="s">
        <v>372</v>
      </c>
      <c r="P25" s="239" t="s">
        <v>369</v>
      </c>
      <c r="Q25" s="248" t="s">
        <v>94</v>
      </c>
      <c r="R25" s="592"/>
    </row>
    <row r="26" spans="1:18" ht="30" customHeight="1">
      <c r="A26" s="602" t="s">
        <v>96</v>
      </c>
      <c r="B26" s="267" t="s">
        <v>413</v>
      </c>
      <c r="C26" s="249"/>
      <c r="D26" s="303">
        <v>42840</v>
      </c>
      <c r="E26" s="268"/>
      <c r="F26" s="268"/>
      <c r="G26" s="268"/>
      <c r="H26" s="268"/>
      <c r="I26" s="268"/>
      <c r="J26" s="268"/>
      <c r="K26" s="268"/>
      <c r="L26" s="268"/>
      <c r="M26" s="268"/>
      <c r="N26" s="268"/>
      <c r="O26" s="268"/>
      <c r="P26" s="268"/>
      <c r="Q26" s="268"/>
      <c r="R26" s="313">
        <f aca="true" t="shared" si="0" ref="R26:R31">SUM(C26:Q26)</f>
        <v>42840</v>
      </c>
    </row>
    <row r="27" spans="1:18" ht="42" customHeight="1">
      <c r="A27" s="602"/>
      <c r="B27" s="245" t="s">
        <v>414</v>
      </c>
      <c r="C27" s="247"/>
      <c r="D27" s="299">
        <v>3510</v>
      </c>
      <c r="E27" s="243"/>
      <c r="F27" s="243"/>
      <c r="G27" s="243"/>
      <c r="H27" s="243"/>
      <c r="I27" s="243"/>
      <c r="J27" s="243"/>
      <c r="K27" s="243"/>
      <c r="L27" s="243"/>
      <c r="M27" s="243"/>
      <c r="N27" s="243"/>
      <c r="O27" s="243"/>
      <c r="P27" s="243"/>
      <c r="Q27" s="243"/>
      <c r="R27" s="313">
        <f t="shared" si="0"/>
        <v>3510</v>
      </c>
    </row>
    <row r="28" spans="1:18" ht="36.75" customHeight="1">
      <c r="A28" s="602"/>
      <c r="B28" s="245" t="s">
        <v>415</v>
      </c>
      <c r="C28" s="247"/>
      <c r="D28" s="299">
        <v>3510</v>
      </c>
      <c r="E28" s="243"/>
      <c r="F28" s="243"/>
      <c r="G28" s="243"/>
      <c r="H28" s="243"/>
      <c r="I28" s="243"/>
      <c r="J28" s="243"/>
      <c r="K28" s="243"/>
      <c r="L28" s="243"/>
      <c r="M28" s="243"/>
      <c r="N28" s="243"/>
      <c r="O28" s="243"/>
      <c r="P28" s="243"/>
      <c r="Q28" s="243"/>
      <c r="R28" s="313">
        <f t="shared" si="0"/>
        <v>3510</v>
      </c>
    </row>
    <row r="29" spans="1:18" ht="56.25" customHeight="1">
      <c r="A29" s="602"/>
      <c r="B29" s="242" t="s">
        <v>416</v>
      </c>
      <c r="C29" s="247"/>
      <c r="D29" s="299">
        <v>7200</v>
      </c>
      <c r="E29" s="243"/>
      <c r="F29" s="243"/>
      <c r="G29" s="243"/>
      <c r="H29" s="243"/>
      <c r="I29" s="243"/>
      <c r="J29" s="243"/>
      <c r="K29" s="243"/>
      <c r="L29" s="243"/>
      <c r="M29" s="243"/>
      <c r="N29" s="243"/>
      <c r="O29" s="243"/>
      <c r="P29" s="243"/>
      <c r="Q29" s="243"/>
      <c r="R29" s="313">
        <f t="shared" si="0"/>
        <v>7200</v>
      </c>
    </row>
    <row r="30" spans="1:18" ht="30">
      <c r="A30" s="602"/>
      <c r="B30" s="242" t="s">
        <v>417</v>
      </c>
      <c r="C30" s="247"/>
      <c r="D30" s="299">
        <v>193200</v>
      </c>
      <c r="E30" s="243"/>
      <c r="F30" s="243"/>
      <c r="G30" s="243"/>
      <c r="H30" s="243"/>
      <c r="I30" s="243"/>
      <c r="J30" s="243"/>
      <c r="K30" s="243"/>
      <c r="L30" s="243"/>
      <c r="M30" s="243"/>
      <c r="N30" s="243"/>
      <c r="O30" s="243"/>
      <c r="P30" s="243"/>
      <c r="Q30" s="243"/>
      <c r="R30" s="313">
        <f t="shared" si="0"/>
        <v>193200</v>
      </c>
    </row>
    <row r="31" spans="1:18" ht="18.75" customHeight="1">
      <c r="A31" s="602"/>
      <c r="B31" s="258" t="s">
        <v>458</v>
      </c>
      <c r="C31" s="259"/>
      <c r="D31" s="306">
        <f>SUM(D26:D30)</f>
        <v>250260</v>
      </c>
      <c r="E31" s="289"/>
      <c r="F31" s="289"/>
      <c r="G31" s="289"/>
      <c r="H31" s="289"/>
      <c r="I31" s="289"/>
      <c r="J31" s="289"/>
      <c r="K31" s="289"/>
      <c r="L31" s="289"/>
      <c r="M31" s="289"/>
      <c r="N31" s="289"/>
      <c r="O31" s="289"/>
      <c r="P31" s="289"/>
      <c r="Q31" s="289"/>
      <c r="R31" s="313">
        <f t="shared" si="0"/>
        <v>250260</v>
      </c>
    </row>
    <row r="32" spans="1:18" ht="18.75" customHeight="1" thickBot="1">
      <c r="A32" s="602"/>
      <c r="B32" s="286" t="s">
        <v>455</v>
      </c>
      <c r="C32" s="287"/>
      <c r="D32" s="309">
        <v>250260</v>
      </c>
      <c r="E32" s="307"/>
      <c r="F32" s="307"/>
      <c r="G32" s="307"/>
      <c r="H32" s="307"/>
      <c r="I32" s="307"/>
      <c r="J32" s="307"/>
      <c r="K32" s="307"/>
      <c r="L32" s="307"/>
      <c r="M32" s="307"/>
      <c r="N32" s="307"/>
      <c r="O32" s="307"/>
      <c r="P32" s="307"/>
      <c r="Q32" s="307"/>
      <c r="R32" s="309">
        <v>250260</v>
      </c>
    </row>
    <row r="33" spans="1:18" ht="18.75" customHeight="1" thickTop="1">
      <c r="A33" s="602" t="s">
        <v>95</v>
      </c>
      <c r="B33" s="281" t="s">
        <v>419</v>
      </c>
      <c r="C33" s="312"/>
      <c r="D33" s="303">
        <v>189474</v>
      </c>
      <c r="E33" s="303">
        <v>80000</v>
      </c>
      <c r="F33" s="303">
        <v>22490</v>
      </c>
      <c r="G33" s="268"/>
      <c r="H33" s="268"/>
      <c r="I33" s="268"/>
      <c r="J33" s="268"/>
      <c r="K33" s="303">
        <v>24010</v>
      </c>
      <c r="L33" s="268"/>
      <c r="M33" s="268"/>
      <c r="N33" s="268"/>
      <c r="O33" s="303">
        <v>20780</v>
      </c>
      <c r="P33" s="268"/>
      <c r="Q33" s="268"/>
      <c r="R33" s="316">
        <f>SUM(C33:Q33)</f>
        <v>336754</v>
      </c>
    </row>
    <row r="34" spans="1:18" ht="18.75" customHeight="1">
      <c r="A34" s="602"/>
      <c r="B34" s="254" t="s">
        <v>420</v>
      </c>
      <c r="C34" s="257"/>
      <c r="D34" s="299">
        <v>18200</v>
      </c>
      <c r="E34" s="299">
        <v>3500</v>
      </c>
      <c r="F34" s="299">
        <v>3500</v>
      </c>
      <c r="G34" s="299"/>
      <c r="H34" s="299"/>
      <c r="I34" s="299"/>
      <c r="J34" s="299"/>
      <c r="K34" s="299">
        <v>3500</v>
      </c>
      <c r="L34" s="299"/>
      <c r="M34" s="299"/>
      <c r="N34" s="299"/>
      <c r="O34" s="299">
        <v>3500</v>
      </c>
      <c r="P34" s="299"/>
      <c r="Q34" s="299"/>
      <c r="R34" s="316">
        <f>SUM(C34:Q34)</f>
        <v>32200</v>
      </c>
    </row>
    <row r="35" spans="1:18" ht="18.75" customHeight="1">
      <c r="A35" s="602"/>
      <c r="B35" s="257" t="s">
        <v>421</v>
      </c>
      <c r="C35" s="320"/>
      <c r="D35" s="299"/>
      <c r="E35" s="299">
        <v>17880</v>
      </c>
      <c r="F35" s="299"/>
      <c r="G35" s="299"/>
      <c r="H35" s="299"/>
      <c r="I35" s="299"/>
      <c r="J35" s="299"/>
      <c r="K35" s="299"/>
      <c r="L35" s="299"/>
      <c r="M35" s="299"/>
      <c r="N35" s="299"/>
      <c r="O35" s="299"/>
      <c r="P35" s="299"/>
      <c r="Q35" s="299"/>
      <c r="R35" s="316">
        <f>SUM(C35:Q35)</f>
        <v>17880</v>
      </c>
    </row>
    <row r="36" spans="1:18" ht="31.5" customHeight="1">
      <c r="A36" s="602"/>
      <c r="B36" s="241" t="s">
        <v>422</v>
      </c>
      <c r="C36" s="257"/>
      <c r="D36" s="243"/>
      <c r="E36" s="243"/>
      <c r="F36" s="243"/>
      <c r="G36" s="243"/>
      <c r="H36" s="243"/>
      <c r="I36" s="243"/>
      <c r="J36" s="243"/>
      <c r="K36" s="243"/>
      <c r="L36" s="243"/>
      <c r="M36" s="243"/>
      <c r="N36" s="243"/>
      <c r="O36" s="243"/>
      <c r="P36" s="243"/>
      <c r="Q36" s="243"/>
      <c r="R36" s="316">
        <f>SUM(C36:Q36)</f>
        <v>0</v>
      </c>
    </row>
    <row r="37" spans="1:18" ht="29.25" customHeight="1">
      <c r="A37" s="602"/>
      <c r="B37" s="241" t="s">
        <v>423</v>
      </c>
      <c r="C37" s="320"/>
      <c r="D37" s="299">
        <v>89300</v>
      </c>
      <c r="E37" s="299">
        <v>15460</v>
      </c>
      <c r="F37" s="299">
        <v>26544</v>
      </c>
      <c r="G37" s="299"/>
      <c r="H37" s="299"/>
      <c r="I37" s="299"/>
      <c r="J37" s="299"/>
      <c r="K37" s="299">
        <v>17610</v>
      </c>
      <c r="L37" s="299"/>
      <c r="M37" s="299"/>
      <c r="N37" s="299"/>
      <c r="O37" s="299">
        <v>23430</v>
      </c>
      <c r="P37" s="299"/>
      <c r="Q37" s="299"/>
      <c r="R37" s="316">
        <f>SUM(C37:Q37)</f>
        <v>172344</v>
      </c>
    </row>
    <row r="38" spans="1:18" ht="29.25" customHeight="1">
      <c r="A38" s="602"/>
      <c r="B38" s="241" t="s">
        <v>424</v>
      </c>
      <c r="C38" s="320"/>
      <c r="D38" s="299">
        <v>8000</v>
      </c>
      <c r="E38" s="299">
        <v>2000</v>
      </c>
      <c r="F38" s="299"/>
      <c r="G38" s="299"/>
      <c r="H38" s="299"/>
      <c r="I38" s="299"/>
      <c r="J38" s="299"/>
      <c r="K38" s="299">
        <v>2000</v>
      </c>
      <c r="L38" s="299"/>
      <c r="M38" s="299"/>
      <c r="N38" s="299"/>
      <c r="O38" s="299"/>
      <c r="P38" s="299"/>
      <c r="Q38" s="299"/>
      <c r="R38" s="316">
        <f>SUM(C38:Q38)</f>
        <v>12000</v>
      </c>
    </row>
    <row r="39" spans="1:18" s="314" customFormat="1" ht="18.75" customHeight="1">
      <c r="A39" s="602"/>
      <c r="B39" s="258" t="s">
        <v>458</v>
      </c>
      <c r="C39" s="259"/>
      <c r="D39" s="306">
        <f>SUM(D33:D38)</f>
        <v>304974</v>
      </c>
      <c r="E39" s="306">
        <f>SUM(E33:E38)</f>
        <v>118840</v>
      </c>
      <c r="F39" s="306">
        <f aca="true" t="shared" si="1" ref="F39:R39">SUM(F33:F38)</f>
        <v>52534</v>
      </c>
      <c r="G39" s="306">
        <f t="shared" si="1"/>
        <v>0</v>
      </c>
      <c r="H39" s="306">
        <f t="shared" si="1"/>
        <v>0</v>
      </c>
      <c r="I39" s="306">
        <f t="shared" si="1"/>
        <v>0</v>
      </c>
      <c r="J39" s="306">
        <f t="shared" si="1"/>
        <v>0</v>
      </c>
      <c r="K39" s="306">
        <f t="shared" si="1"/>
        <v>47120</v>
      </c>
      <c r="L39" s="306">
        <f t="shared" si="1"/>
        <v>0</v>
      </c>
      <c r="M39" s="306">
        <f t="shared" si="1"/>
        <v>0</v>
      </c>
      <c r="N39" s="306">
        <f t="shared" si="1"/>
        <v>0</v>
      </c>
      <c r="O39" s="306">
        <f t="shared" si="1"/>
        <v>47710</v>
      </c>
      <c r="P39" s="306">
        <f t="shared" si="1"/>
        <v>0</v>
      </c>
      <c r="Q39" s="306">
        <f t="shared" si="1"/>
        <v>0</v>
      </c>
      <c r="R39" s="306">
        <f t="shared" si="1"/>
        <v>571178</v>
      </c>
    </row>
    <row r="40" spans="1:18" s="314" customFormat="1" ht="18.75" customHeight="1" thickBot="1">
      <c r="A40" s="602"/>
      <c r="B40" s="258" t="s">
        <v>455</v>
      </c>
      <c r="C40" s="287"/>
      <c r="D40" s="321">
        <v>304974</v>
      </c>
      <c r="E40" s="321">
        <v>118840</v>
      </c>
      <c r="F40" s="309">
        <v>52534</v>
      </c>
      <c r="G40" s="307"/>
      <c r="H40" s="307"/>
      <c r="I40" s="307"/>
      <c r="J40" s="307"/>
      <c r="K40" s="309">
        <v>47120</v>
      </c>
      <c r="L40" s="307"/>
      <c r="M40" s="307"/>
      <c r="N40" s="307"/>
      <c r="O40" s="309">
        <v>47710</v>
      </c>
      <c r="P40" s="307"/>
      <c r="Q40" s="307"/>
      <c r="R40" s="321">
        <v>571178</v>
      </c>
    </row>
    <row r="41" spans="1:17" ht="18.75" customHeight="1" thickTop="1">
      <c r="A41" s="269"/>
      <c r="B41" s="270"/>
      <c r="C41" s="270"/>
      <c r="D41" s="271"/>
      <c r="E41" s="271"/>
      <c r="F41" s="271"/>
      <c r="G41" s="271"/>
      <c r="H41" s="271"/>
      <c r="I41" s="271"/>
      <c r="J41" s="271"/>
      <c r="K41" s="271"/>
      <c r="L41" s="271"/>
      <c r="M41" s="271"/>
      <c r="N41" s="271"/>
      <c r="O41" s="271"/>
      <c r="P41" s="271"/>
      <c r="Q41" s="271"/>
    </row>
    <row r="42" spans="1:17" ht="18.75" customHeight="1">
      <c r="A42" s="276"/>
      <c r="B42" s="607"/>
      <c r="C42" s="607"/>
      <c r="D42" s="284"/>
      <c r="E42" s="284"/>
      <c r="F42" s="284"/>
      <c r="G42" s="284"/>
      <c r="H42" s="284"/>
      <c r="I42" s="284"/>
      <c r="J42" s="284"/>
      <c r="K42" s="284"/>
      <c r="L42" s="284"/>
      <c r="M42" s="284"/>
      <c r="N42" s="284"/>
      <c r="O42" s="284"/>
      <c r="P42" s="284"/>
      <c r="Q42" s="284"/>
    </row>
    <row r="43" spans="1:18" ht="60">
      <c r="A43" s="588" t="s">
        <v>397</v>
      </c>
      <c r="B43" s="590"/>
      <c r="C43" s="240" t="s">
        <v>459</v>
      </c>
      <c r="D43" s="592" t="s">
        <v>398</v>
      </c>
      <c r="E43" s="592"/>
      <c r="F43" s="592" t="s">
        <v>404</v>
      </c>
      <c r="G43" s="592"/>
      <c r="H43" s="605" t="s">
        <v>425</v>
      </c>
      <c r="I43" s="606"/>
      <c r="J43" s="272" t="s">
        <v>405</v>
      </c>
      <c r="K43" s="610" t="s">
        <v>407</v>
      </c>
      <c r="L43" s="611"/>
      <c r="M43" s="604"/>
      <c r="N43" s="274" t="s">
        <v>409</v>
      </c>
      <c r="O43" s="272" t="s">
        <v>411</v>
      </c>
      <c r="P43" s="239" t="s">
        <v>460</v>
      </c>
      <c r="Q43" s="240" t="s">
        <v>412</v>
      </c>
      <c r="R43" s="591" t="s">
        <v>461</v>
      </c>
    </row>
    <row r="44" spans="1:18" ht="90">
      <c r="A44" s="246" t="s">
        <v>360</v>
      </c>
      <c r="B44" s="285" t="s">
        <v>418</v>
      </c>
      <c r="C44" s="240" t="s">
        <v>365</v>
      </c>
      <c r="D44" s="248" t="s">
        <v>398</v>
      </c>
      <c r="E44" s="240" t="s">
        <v>399</v>
      </c>
      <c r="F44" s="240" t="s">
        <v>366</v>
      </c>
      <c r="G44" s="240" t="s">
        <v>367</v>
      </c>
      <c r="H44" s="240" t="s">
        <v>370</v>
      </c>
      <c r="I44" s="240" t="s">
        <v>426</v>
      </c>
      <c r="J44" s="240" t="s">
        <v>406</v>
      </c>
      <c r="K44" s="240" t="s">
        <v>374</v>
      </c>
      <c r="L44" s="240" t="s">
        <v>408</v>
      </c>
      <c r="M44" s="240" t="s">
        <v>376</v>
      </c>
      <c r="N44" s="240" t="s">
        <v>410</v>
      </c>
      <c r="O44" s="240" t="s">
        <v>372</v>
      </c>
      <c r="P44" s="239" t="s">
        <v>369</v>
      </c>
      <c r="Q44" s="248" t="s">
        <v>94</v>
      </c>
      <c r="R44" s="592"/>
    </row>
    <row r="45" spans="1:18" ht="39" customHeight="1">
      <c r="A45" s="602" t="s">
        <v>462</v>
      </c>
      <c r="B45" s="282" t="s">
        <v>419</v>
      </c>
      <c r="C45" s="323"/>
      <c r="D45" s="299"/>
      <c r="E45" s="299"/>
      <c r="F45" s="299">
        <v>127420</v>
      </c>
      <c r="G45" s="299"/>
      <c r="H45" s="299"/>
      <c r="I45" s="299"/>
      <c r="J45" s="299"/>
      <c r="K45" s="299"/>
      <c r="L45" s="299"/>
      <c r="M45" s="299"/>
      <c r="N45" s="299"/>
      <c r="O45" s="299"/>
      <c r="P45" s="299"/>
      <c r="Q45" s="299"/>
      <c r="R45" s="313">
        <f>SUM(C45:Q45)</f>
        <v>127420</v>
      </c>
    </row>
    <row r="46" spans="1:18" ht="40.5" customHeight="1">
      <c r="A46" s="602"/>
      <c r="B46" s="263" t="s">
        <v>423</v>
      </c>
      <c r="C46" s="323"/>
      <c r="D46" s="299"/>
      <c r="E46" s="299"/>
      <c r="F46" s="299">
        <v>37600</v>
      </c>
      <c r="G46" s="299"/>
      <c r="H46" s="299"/>
      <c r="I46" s="299"/>
      <c r="J46" s="299"/>
      <c r="K46" s="299"/>
      <c r="L46" s="299"/>
      <c r="M46" s="299"/>
      <c r="N46" s="299"/>
      <c r="O46" s="299"/>
      <c r="P46" s="299"/>
      <c r="Q46" s="299"/>
      <c r="R46" s="313">
        <f>SUM(C46:Q46)</f>
        <v>37600</v>
      </c>
    </row>
    <row r="47" spans="1:18" ht="41.25" customHeight="1">
      <c r="A47" s="602"/>
      <c r="B47" s="242" t="s">
        <v>424</v>
      </c>
      <c r="C47" s="323"/>
      <c r="D47" s="299"/>
      <c r="E47" s="299"/>
      <c r="F47" s="299">
        <v>8000</v>
      </c>
      <c r="G47" s="299"/>
      <c r="H47" s="299"/>
      <c r="I47" s="299"/>
      <c r="J47" s="299"/>
      <c r="K47" s="299"/>
      <c r="L47" s="299"/>
      <c r="M47" s="299"/>
      <c r="N47" s="299"/>
      <c r="O47" s="299"/>
      <c r="P47" s="299"/>
      <c r="Q47" s="299"/>
      <c r="R47" s="313">
        <f>SUM(C47:Q47)</f>
        <v>8000</v>
      </c>
    </row>
    <row r="48" spans="1:18" s="314" customFormat="1" ht="23.25" customHeight="1">
      <c r="A48" s="602"/>
      <c r="B48" s="291" t="s">
        <v>458</v>
      </c>
      <c r="C48" s="315"/>
      <c r="D48" s="313"/>
      <c r="E48" s="313"/>
      <c r="F48" s="313">
        <f>SUM(F45:F47)</f>
        <v>173020</v>
      </c>
      <c r="G48" s="313"/>
      <c r="H48" s="313"/>
      <c r="I48" s="313"/>
      <c r="J48" s="313"/>
      <c r="K48" s="313"/>
      <c r="L48" s="313"/>
      <c r="M48" s="313"/>
      <c r="N48" s="313"/>
      <c r="O48" s="313"/>
      <c r="P48" s="313"/>
      <c r="Q48" s="313"/>
      <c r="R48" s="313">
        <f>SUM(C48:Q48)</f>
        <v>173020</v>
      </c>
    </row>
    <row r="49" spans="1:18" s="314" customFormat="1" ht="15.75" thickBot="1">
      <c r="A49" s="602"/>
      <c r="B49" s="288" t="s">
        <v>455</v>
      </c>
      <c r="C49" s="325"/>
      <c r="D49" s="309"/>
      <c r="E49" s="309"/>
      <c r="F49" s="309">
        <v>173020</v>
      </c>
      <c r="G49" s="309"/>
      <c r="H49" s="309"/>
      <c r="I49" s="309"/>
      <c r="J49" s="309"/>
      <c r="K49" s="309"/>
      <c r="L49" s="309"/>
      <c r="M49" s="309"/>
      <c r="N49" s="309"/>
      <c r="O49" s="309"/>
      <c r="P49" s="309"/>
      <c r="Q49" s="309"/>
      <c r="R49" s="309">
        <v>173020</v>
      </c>
    </row>
    <row r="50" spans="1:18" ht="57.75" customHeight="1" thickTop="1">
      <c r="A50" s="602" t="s">
        <v>98</v>
      </c>
      <c r="B50" s="245" t="s">
        <v>427</v>
      </c>
      <c r="C50" s="303"/>
      <c r="D50" s="299">
        <v>2000</v>
      </c>
      <c r="E50" s="299"/>
      <c r="F50" s="299"/>
      <c r="G50" s="299"/>
      <c r="H50" s="299"/>
      <c r="I50" s="299"/>
      <c r="J50" s="299"/>
      <c r="K50" s="299"/>
      <c r="L50" s="299"/>
      <c r="M50" s="299"/>
      <c r="N50" s="299"/>
      <c r="O50" s="299"/>
      <c r="P50" s="299"/>
      <c r="Q50" s="299"/>
      <c r="R50" s="316">
        <f>SUM(C50:Q50)</f>
        <v>2000</v>
      </c>
    </row>
    <row r="51" spans="1:18" ht="15">
      <c r="A51" s="602"/>
      <c r="B51" s="243" t="s">
        <v>428</v>
      </c>
      <c r="C51" s="299"/>
      <c r="D51" s="299"/>
      <c r="E51" s="299"/>
      <c r="F51" s="299"/>
      <c r="G51" s="299"/>
      <c r="H51" s="299"/>
      <c r="I51" s="299"/>
      <c r="J51" s="299"/>
      <c r="K51" s="299"/>
      <c r="L51" s="299"/>
      <c r="M51" s="299"/>
      <c r="N51" s="299"/>
      <c r="O51" s="299">
        <v>1500</v>
      </c>
      <c r="P51" s="299"/>
      <c r="Q51" s="299"/>
      <c r="R51" s="313">
        <f>SUM(C51:Q51)</f>
        <v>1500</v>
      </c>
    </row>
    <row r="52" spans="1:18" ht="27.75" customHeight="1">
      <c r="A52" s="602"/>
      <c r="B52" s="245" t="s">
        <v>429</v>
      </c>
      <c r="C52" s="299"/>
      <c r="D52" s="299"/>
      <c r="E52" s="299"/>
      <c r="F52" s="299"/>
      <c r="G52" s="299"/>
      <c r="H52" s="299"/>
      <c r="I52" s="299"/>
      <c r="J52" s="299"/>
      <c r="K52" s="299"/>
      <c r="L52" s="299"/>
      <c r="M52" s="299"/>
      <c r="N52" s="299"/>
      <c r="O52" s="299"/>
      <c r="P52" s="299"/>
      <c r="Q52" s="299"/>
      <c r="R52" s="313"/>
    </row>
    <row r="53" spans="1:18" s="314" customFormat="1" ht="15">
      <c r="A53" s="602"/>
      <c r="B53" s="291" t="s">
        <v>458</v>
      </c>
      <c r="C53" s="259"/>
      <c r="D53" s="306">
        <f>SUM(D50:D52)</f>
        <v>2000</v>
      </c>
      <c r="E53" s="306">
        <f aca="true" t="shared" si="2" ref="E53:N53">SUM(E50:E52)</f>
        <v>0</v>
      </c>
      <c r="F53" s="306">
        <f t="shared" si="2"/>
        <v>0</v>
      </c>
      <c r="G53" s="306">
        <f t="shared" si="2"/>
        <v>0</v>
      </c>
      <c r="H53" s="306">
        <f t="shared" si="2"/>
        <v>0</v>
      </c>
      <c r="I53" s="306">
        <f t="shared" si="2"/>
        <v>0</v>
      </c>
      <c r="J53" s="306">
        <f t="shared" si="2"/>
        <v>0</v>
      </c>
      <c r="K53" s="306">
        <f t="shared" si="2"/>
        <v>0</v>
      </c>
      <c r="L53" s="306">
        <f t="shared" si="2"/>
        <v>0</v>
      </c>
      <c r="M53" s="306">
        <f t="shared" si="2"/>
        <v>0</v>
      </c>
      <c r="N53" s="306">
        <f t="shared" si="2"/>
        <v>0</v>
      </c>
      <c r="O53" s="306">
        <f>SUM(O50:O52)</f>
        <v>1500</v>
      </c>
      <c r="P53" s="306">
        <f>SUM(P50:P52)</f>
        <v>0</v>
      </c>
      <c r="Q53" s="306">
        <f>SUM(Q50:Q52)</f>
        <v>0</v>
      </c>
      <c r="R53" s="313">
        <f>SUM(R50:R52)</f>
        <v>3500</v>
      </c>
    </row>
    <row r="54" spans="1:18" s="314" customFormat="1" ht="15.75" thickBot="1">
      <c r="A54" s="602"/>
      <c r="B54" s="288" t="s">
        <v>455</v>
      </c>
      <c r="C54" s="325"/>
      <c r="D54" s="309">
        <v>2000</v>
      </c>
      <c r="E54" s="309"/>
      <c r="F54" s="309"/>
      <c r="G54" s="309"/>
      <c r="H54" s="309"/>
      <c r="I54" s="309"/>
      <c r="J54" s="309"/>
      <c r="K54" s="309"/>
      <c r="L54" s="309"/>
      <c r="M54" s="309"/>
      <c r="N54" s="309"/>
      <c r="O54" s="309">
        <v>1500</v>
      </c>
      <c r="P54" s="309"/>
      <c r="Q54" s="309"/>
      <c r="R54" s="309">
        <v>3500</v>
      </c>
    </row>
    <row r="55" spans="1:18" ht="42" customHeight="1" thickTop="1">
      <c r="A55" s="602" t="s">
        <v>463</v>
      </c>
      <c r="B55" s="326" t="s">
        <v>429</v>
      </c>
      <c r="C55" s="250"/>
      <c r="D55" s="268"/>
      <c r="E55" s="268"/>
      <c r="F55" s="303"/>
      <c r="G55" s="268"/>
      <c r="H55" s="268"/>
      <c r="I55" s="268"/>
      <c r="J55" s="268"/>
      <c r="K55" s="268"/>
      <c r="L55" s="268"/>
      <c r="M55" s="268"/>
      <c r="N55" s="268"/>
      <c r="O55" s="268"/>
      <c r="P55" s="268"/>
      <c r="Q55" s="268"/>
      <c r="R55" s="316"/>
    </row>
    <row r="56" spans="1:18" s="314" customFormat="1" ht="18" customHeight="1">
      <c r="A56" s="602"/>
      <c r="B56" s="291" t="s">
        <v>458</v>
      </c>
      <c r="C56" s="259"/>
      <c r="D56" s="289"/>
      <c r="E56" s="289"/>
      <c r="F56" s="289"/>
      <c r="G56" s="289"/>
      <c r="H56" s="289"/>
      <c r="I56" s="289"/>
      <c r="J56" s="289"/>
      <c r="K56" s="289"/>
      <c r="L56" s="289"/>
      <c r="M56" s="289"/>
      <c r="N56" s="289"/>
      <c r="O56" s="289"/>
      <c r="P56" s="289"/>
      <c r="Q56" s="289"/>
      <c r="R56" s="289"/>
    </row>
    <row r="57" spans="1:18" s="314" customFormat="1" ht="24.75" customHeight="1" thickBot="1">
      <c r="A57" s="599"/>
      <c r="B57" s="288" t="s">
        <v>455</v>
      </c>
      <c r="C57" s="325"/>
      <c r="D57" s="309"/>
      <c r="E57" s="309"/>
      <c r="F57" s="309"/>
      <c r="G57" s="309"/>
      <c r="H57" s="309"/>
      <c r="I57" s="309"/>
      <c r="J57" s="309"/>
      <c r="K57" s="309"/>
      <c r="L57" s="309"/>
      <c r="M57" s="309"/>
      <c r="N57" s="309"/>
      <c r="O57" s="309"/>
      <c r="P57" s="309"/>
      <c r="Q57" s="309"/>
      <c r="R57" s="309"/>
    </row>
    <row r="58" spans="1:18" ht="60.75" thickTop="1">
      <c r="A58" s="588" t="s">
        <v>397</v>
      </c>
      <c r="B58" s="604"/>
      <c r="C58" s="272" t="s">
        <v>459</v>
      </c>
      <c r="D58" s="592" t="s">
        <v>398</v>
      </c>
      <c r="E58" s="592"/>
      <c r="F58" s="592" t="s">
        <v>404</v>
      </c>
      <c r="G58" s="592"/>
      <c r="H58" s="605" t="s">
        <v>425</v>
      </c>
      <c r="I58" s="606"/>
      <c r="J58" s="272" t="s">
        <v>405</v>
      </c>
      <c r="K58" s="610" t="s">
        <v>407</v>
      </c>
      <c r="L58" s="611"/>
      <c r="M58" s="604"/>
      <c r="N58" s="274" t="s">
        <v>409</v>
      </c>
      <c r="O58" s="272" t="s">
        <v>411</v>
      </c>
      <c r="P58" s="275" t="s">
        <v>460</v>
      </c>
      <c r="Q58" s="272" t="s">
        <v>412</v>
      </c>
      <c r="R58" s="603" t="s">
        <v>461</v>
      </c>
    </row>
    <row r="59" spans="1:18" ht="90">
      <c r="A59" s="246" t="s">
        <v>360</v>
      </c>
      <c r="B59" s="285" t="s">
        <v>418</v>
      </c>
      <c r="C59" s="240" t="s">
        <v>365</v>
      </c>
      <c r="D59" s="248" t="s">
        <v>398</v>
      </c>
      <c r="E59" s="240" t="s">
        <v>399</v>
      </c>
      <c r="F59" s="240" t="s">
        <v>366</v>
      </c>
      <c r="G59" s="240" t="s">
        <v>367</v>
      </c>
      <c r="H59" s="240" t="s">
        <v>370</v>
      </c>
      <c r="I59" s="240" t="s">
        <v>426</v>
      </c>
      <c r="J59" s="240" t="s">
        <v>471</v>
      </c>
      <c r="K59" s="240" t="s">
        <v>374</v>
      </c>
      <c r="L59" s="240" t="s">
        <v>408</v>
      </c>
      <c r="M59" s="240" t="s">
        <v>376</v>
      </c>
      <c r="N59" s="240" t="s">
        <v>410</v>
      </c>
      <c r="O59" s="240" t="s">
        <v>372</v>
      </c>
      <c r="P59" s="239" t="s">
        <v>369</v>
      </c>
      <c r="Q59" s="248" t="s">
        <v>94</v>
      </c>
      <c r="R59" s="592"/>
    </row>
    <row r="60" spans="1:18" ht="30.75" customHeight="1">
      <c r="A60" s="602" t="s">
        <v>99</v>
      </c>
      <c r="B60" s="242" t="s">
        <v>464</v>
      </c>
      <c r="C60" s="327"/>
      <c r="D60" s="299"/>
      <c r="E60" s="299"/>
      <c r="F60" s="299"/>
      <c r="G60" s="299"/>
      <c r="H60" s="299"/>
      <c r="I60" s="299"/>
      <c r="J60" s="299"/>
      <c r="K60" s="299"/>
      <c r="L60" s="299"/>
      <c r="M60" s="299"/>
      <c r="N60" s="299"/>
      <c r="O60" s="299"/>
      <c r="P60" s="299"/>
      <c r="Q60" s="299"/>
      <c r="R60" s="313"/>
    </row>
    <row r="61" spans="1:18" ht="42" customHeight="1">
      <c r="A61" s="602"/>
      <c r="B61" s="242" t="s">
        <v>431</v>
      </c>
      <c r="C61" s="328"/>
      <c r="D61" s="299"/>
      <c r="E61" s="299"/>
      <c r="F61" s="299"/>
      <c r="G61" s="299"/>
      <c r="H61" s="299"/>
      <c r="I61" s="299"/>
      <c r="J61" s="299"/>
      <c r="K61" s="299"/>
      <c r="L61" s="299"/>
      <c r="M61" s="299"/>
      <c r="N61" s="299"/>
      <c r="O61" s="299"/>
      <c r="P61" s="299"/>
      <c r="Q61" s="299"/>
      <c r="R61" s="313">
        <f>SUM(C61:Q61)</f>
        <v>0</v>
      </c>
    </row>
    <row r="62" spans="1:18" ht="85.5" customHeight="1">
      <c r="A62" s="602"/>
      <c r="B62" s="242" t="s">
        <v>432</v>
      </c>
      <c r="C62" s="329"/>
      <c r="D62" s="299">
        <v>7360</v>
      </c>
      <c r="E62" s="299"/>
      <c r="F62" s="299">
        <v>33500</v>
      </c>
      <c r="G62" s="299"/>
      <c r="H62" s="299"/>
      <c r="I62" s="299"/>
      <c r="J62" s="299"/>
      <c r="K62" s="299"/>
      <c r="L62" s="299"/>
      <c r="M62" s="299"/>
      <c r="N62" s="299"/>
      <c r="O62" s="299"/>
      <c r="P62" s="299"/>
      <c r="Q62" s="299"/>
      <c r="R62" s="313">
        <f>SUM(C62:Q62)</f>
        <v>40860</v>
      </c>
    </row>
    <row r="63" spans="1:18" ht="30">
      <c r="A63" s="602"/>
      <c r="B63" s="245" t="s">
        <v>430</v>
      </c>
      <c r="C63" s="331"/>
      <c r="D63" s="299"/>
      <c r="E63" s="299"/>
      <c r="F63" s="299"/>
      <c r="G63" s="299"/>
      <c r="H63" s="299"/>
      <c r="I63" s="299"/>
      <c r="J63" s="299"/>
      <c r="K63" s="299"/>
      <c r="L63" s="299"/>
      <c r="M63" s="299"/>
      <c r="N63" s="299"/>
      <c r="O63" s="299"/>
      <c r="P63" s="299"/>
      <c r="Q63" s="299"/>
      <c r="R63" s="313">
        <f>SUM(C63:Q63)</f>
        <v>0</v>
      </c>
    </row>
    <row r="64" spans="1:18" s="314" customFormat="1" ht="15">
      <c r="A64" s="602"/>
      <c r="B64" s="291" t="s">
        <v>458</v>
      </c>
      <c r="C64" s="333"/>
      <c r="D64" s="313">
        <f>SUM(D61:D63)</f>
        <v>7360</v>
      </c>
      <c r="E64" s="313">
        <f aca="true" t="shared" si="3" ref="E64:Q64">SUM(E61:E63)</f>
        <v>0</v>
      </c>
      <c r="F64" s="313">
        <f t="shared" si="3"/>
        <v>33500</v>
      </c>
      <c r="G64" s="313">
        <f t="shared" si="3"/>
        <v>0</v>
      </c>
      <c r="H64" s="313">
        <f t="shared" si="3"/>
        <v>0</v>
      </c>
      <c r="I64" s="313">
        <f t="shared" si="3"/>
        <v>0</v>
      </c>
      <c r="J64" s="313">
        <f t="shared" si="3"/>
        <v>0</v>
      </c>
      <c r="K64" s="313">
        <f t="shared" si="3"/>
        <v>0</v>
      </c>
      <c r="L64" s="313">
        <f t="shared" si="3"/>
        <v>0</v>
      </c>
      <c r="M64" s="313">
        <f t="shared" si="3"/>
        <v>0</v>
      </c>
      <c r="N64" s="313">
        <f t="shared" si="3"/>
        <v>0</v>
      </c>
      <c r="O64" s="313">
        <f t="shared" si="3"/>
        <v>0</v>
      </c>
      <c r="P64" s="313">
        <f t="shared" si="3"/>
        <v>0</v>
      </c>
      <c r="Q64" s="313">
        <f t="shared" si="3"/>
        <v>0</v>
      </c>
      <c r="R64" s="313">
        <f>SUM(C64:Q64)</f>
        <v>40860</v>
      </c>
    </row>
    <row r="65" spans="1:18" s="314" customFormat="1" ht="15.75" thickBot="1">
      <c r="A65" s="602"/>
      <c r="B65" s="292" t="s">
        <v>455</v>
      </c>
      <c r="C65" s="325"/>
      <c r="D65" s="309">
        <v>7360</v>
      </c>
      <c r="E65" s="309"/>
      <c r="F65" s="309">
        <v>33500</v>
      </c>
      <c r="G65" s="309"/>
      <c r="H65" s="309"/>
      <c r="I65" s="309"/>
      <c r="J65" s="309"/>
      <c r="K65" s="309"/>
      <c r="L65" s="309"/>
      <c r="M65" s="309"/>
      <c r="N65" s="309"/>
      <c r="O65" s="309"/>
      <c r="P65" s="309"/>
      <c r="Q65" s="309"/>
      <c r="R65" s="309">
        <v>40860</v>
      </c>
    </row>
    <row r="66" spans="1:18" ht="89.25" customHeight="1" thickTop="1">
      <c r="A66" s="602" t="s">
        <v>465</v>
      </c>
      <c r="B66" s="242" t="s">
        <v>432</v>
      </c>
      <c r="C66" s="331"/>
      <c r="D66" s="310"/>
      <c r="E66" s="310"/>
      <c r="F66" s="310"/>
      <c r="G66" s="310"/>
      <c r="H66" s="310"/>
      <c r="I66" s="310"/>
      <c r="J66" s="310"/>
      <c r="K66" s="310"/>
      <c r="L66" s="310"/>
      <c r="M66" s="310"/>
      <c r="N66" s="310"/>
      <c r="O66" s="310"/>
      <c r="P66" s="310"/>
      <c r="Q66" s="310"/>
      <c r="R66" s="311"/>
    </row>
    <row r="67" spans="1:18" ht="15">
      <c r="A67" s="602"/>
      <c r="B67" s="291" t="s">
        <v>458</v>
      </c>
      <c r="C67" s="331"/>
      <c r="D67" s="310"/>
      <c r="E67" s="310"/>
      <c r="F67" s="310"/>
      <c r="G67" s="310"/>
      <c r="H67" s="310"/>
      <c r="I67" s="310"/>
      <c r="J67" s="310"/>
      <c r="K67" s="310"/>
      <c r="L67" s="310"/>
      <c r="M67" s="310"/>
      <c r="N67" s="310"/>
      <c r="O67" s="310"/>
      <c r="P67" s="310"/>
      <c r="Q67" s="310"/>
      <c r="R67" s="311"/>
    </row>
    <row r="68" spans="1:18" ht="21" customHeight="1" thickBot="1">
      <c r="A68" s="602"/>
      <c r="B68" s="288" t="s">
        <v>455</v>
      </c>
      <c r="C68" s="325"/>
      <c r="D68" s="304"/>
      <c r="E68" s="304"/>
      <c r="F68" s="304"/>
      <c r="G68" s="304"/>
      <c r="H68" s="304"/>
      <c r="I68" s="304"/>
      <c r="J68" s="304"/>
      <c r="K68" s="304"/>
      <c r="L68" s="304"/>
      <c r="M68" s="304"/>
      <c r="N68" s="304"/>
      <c r="O68" s="304"/>
      <c r="P68" s="304"/>
      <c r="Q68" s="304"/>
      <c r="R68" s="309"/>
    </row>
    <row r="69" spans="1:18" ht="21" customHeight="1" thickTop="1">
      <c r="A69" s="277"/>
      <c r="B69" s="270"/>
      <c r="C69" s="290"/>
      <c r="D69" s="271"/>
      <c r="E69" s="271"/>
      <c r="F69" s="271"/>
      <c r="G69" s="271"/>
      <c r="H69" s="271"/>
      <c r="I69" s="271"/>
      <c r="J69" s="271"/>
      <c r="K69" s="271"/>
      <c r="L69" s="271"/>
      <c r="M69" s="271"/>
      <c r="N69" s="271"/>
      <c r="O69" s="271"/>
      <c r="P69" s="271"/>
      <c r="Q69" s="271"/>
      <c r="R69" s="317"/>
    </row>
    <row r="70" spans="1:18" ht="21" customHeight="1">
      <c r="A70" s="277"/>
      <c r="B70" s="270"/>
      <c r="C70" s="290"/>
      <c r="D70" s="271"/>
      <c r="E70" s="271"/>
      <c r="F70" s="271"/>
      <c r="G70" s="271"/>
      <c r="H70" s="271"/>
      <c r="I70" s="271"/>
      <c r="J70" s="271"/>
      <c r="K70" s="271"/>
      <c r="L70" s="271"/>
      <c r="M70" s="271"/>
      <c r="N70" s="271"/>
      <c r="O70" s="271"/>
      <c r="P70" s="271"/>
      <c r="Q70" s="271"/>
      <c r="R70" s="317"/>
    </row>
    <row r="71" spans="1:18" ht="21" customHeight="1">
      <c r="A71" s="277"/>
      <c r="B71" s="270"/>
      <c r="C71" s="290"/>
      <c r="D71" s="271"/>
      <c r="E71" s="271"/>
      <c r="F71" s="271"/>
      <c r="G71" s="271"/>
      <c r="H71" s="271"/>
      <c r="I71" s="271"/>
      <c r="J71" s="271"/>
      <c r="K71" s="271"/>
      <c r="L71" s="271"/>
      <c r="M71" s="271"/>
      <c r="N71" s="271"/>
      <c r="O71" s="271"/>
      <c r="P71" s="271"/>
      <c r="Q71" s="271"/>
      <c r="R71" s="317"/>
    </row>
    <row r="72" spans="1:18" ht="21" customHeight="1">
      <c r="A72" s="277"/>
      <c r="B72" s="270"/>
      <c r="C72" s="290"/>
      <c r="D72" s="271"/>
      <c r="E72" s="271"/>
      <c r="F72" s="271"/>
      <c r="G72" s="271"/>
      <c r="H72" s="271"/>
      <c r="I72" s="271"/>
      <c r="J72" s="271"/>
      <c r="K72" s="271"/>
      <c r="L72" s="271"/>
      <c r="M72" s="271"/>
      <c r="N72" s="271"/>
      <c r="O72" s="271"/>
      <c r="P72" s="271"/>
      <c r="Q72" s="271"/>
      <c r="R72" s="317"/>
    </row>
    <row r="73" spans="1:18" ht="59.25" customHeight="1">
      <c r="A73" s="588" t="s">
        <v>397</v>
      </c>
      <c r="B73" s="590"/>
      <c r="C73" s="240" t="s">
        <v>459</v>
      </c>
      <c r="D73" s="598" t="s">
        <v>398</v>
      </c>
      <c r="E73" s="598"/>
      <c r="F73" s="598" t="s">
        <v>404</v>
      </c>
      <c r="G73" s="598"/>
      <c r="H73" s="586" t="s">
        <v>425</v>
      </c>
      <c r="I73" s="587"/>
      <c r="J73" s="240" t="s">
        <v>405</v>
      </c>
      <c r="K73" s="588" t="s">
        <v>407</v>
      </c>
      <c r="L73" s="589"/>
      <c r="M73" s="590"/>
      <c r="N73" s="251" t="s">
        <v>409</v>
      </c>
      <c r="O73" s="240" t="s">
        <v>411</v>
      </c>
      <c r="P73" s="239" t="s">
        <v>460</v>
      </c>
      <c r="Q73" s="240" t="s">
        <v>412</v>
      </c>
      <c r="R73" s="591" t="s">
        <v>461</v>
      </c>
    </row>
    <row r="74" spans="1:18" ht="71.25" customHeight="1">
      <c r="A74" s="251" t="s">
        <v>360</v>
      </c>
      <c r="B74" s="238" t="s">
        <v>418</v>
      </c>
      <c r="C74" s="240" t="s">
        <v>365</v>
      </c>
      <c r="D74" s="248" t="s">
        <v>398</v>
      </c>
      <c r="E74" s="240" t="s">
        <v>399</v>
      </c>
      <c r="F74" s="240" t="s">
        <v>366</v>
      </c>
      <c r="G74" s="240" t="s">
        <v>367</v>
      </c>
      <c r="H74" s="240" t="s">
        <v>370</v>
      </c>
      <c r="I74" s="240" t="s">
        <v>371</v>
      </c>
      <c r="J74" s="240" t="s">
        <v>471</v>
      </c>
      <c r="K74" s="240" t="s">
        <v>374</v>
      </c>
      <c r="L74" s="240" t="s">
        <v>408</v>
      </c>
      <c r="M74" s="240" t="s">
        <v>376</v>
      </c>
      <c r="N74" s="240" t="s">
        <v>410</v>
      </c>
      <c r="O74" s="240" t="s">
        <v>372</v>
      </c>
      <c r="P74" s="239" t="s">
        <v>369</v>
      </c>
      <c r="Q74" s="248" t="s">
        <v>94</v>
      </c>
      <c r="R74" s="592"/>
    </row>
    <row r="75" spans="1:18" ht="18.75" customHeight="1">
      <c r="A75" s="598" t="s">
        <v>100</v>
      </c>
      <c r="B75" s="268" t="s">
        <v>437</v>
      </c>
      <c r="C75" s="335"/>
      <c r="D75" s="303"/>
      <c r="E75" s="303"/>
      <c r="F75" s="303"/>
      <c r="G75" s="303"/>
      <c r="H75" s="303"/>
      <c r="I75" s="303"/>
      <c r="J75" s="303"/>
      <c r="K75" s="303"/>
      <c r="L75" s="303"/>
      <c r="M75" s="303"/>
      <c r="N75" s="303"/>
      <c r="O75" s="303"/>
      <c r="P75" s="303"/>
      <c r="Q75" s="303"/>
      <c r="R75" s="316"/>
    </row>
    <row r="76" spans="1:18" ht="32.25" customHeight="1">
      <c r="A76" s="598"/>
      <c r="B76" s="245" t="s">
        <v>435</v>
      </c>
      <c r="C76" s="331"/>
      <c r="D76" s="299"/>
      <c r="E76" s="299"/>
      <c r="F76" s="299"/>
      <c r="G76" s="299"/>
      <c r="H76" s="299"/>
      <c r="I76" s="299"/>
      <c r="J76" s="299"/>
      <c r="K76" s="299"/>
      <c r="L76" s="299"/>
      <c r="M76" s="299"/>
      <c r="N76" s="299"/>
      <c r="O76" s="299"/>
      <c r="P76" s="299"/>
      <c r="Q76" s="299"/>
      <c r="R76" s="313"/>
    </row>
    <row r="77" spans="1:18" ht="30.75" customHeight="1">
      <c r="A77" s="598"/>
      <c r="B77" s="263" t="s">
        <v>447</v>
      </c>
      <c r="C77" s="256"/>
      <c r="D77" s="243"/>
      <c r="E77" s="243"/>
      <c r="F77" s="243"/>
      <c r="G77" s="243"/>
      <c r="H77" s="243"/>
      <c r="I77" s="243"/>
      <c r="J77" s="305"/>
      <c r="K77" s="243"/>
      <c r="L77" s="243"/>
      <c r="M77" s="243"/>
      <c r="N77" s="243"/>
      <c r="O77" s="243"/>
      <c r="P77" s="243"/>
      <c r="Q77" s="243"/>
      <c r="R77" s="289"/>
    </row>
    <row r="78" spans="1:18" ht="15.75" customHeight="1">
      <c r="A78" s="598"/>
      <c r="B78" s="245" t="s">
        <v>433</v>
      </c>
      <c r="C78" s="331"/>
      <c r="D78" s="299"/>
      <c r="E78" s="299"/>
      <c r="F78" s="299"/>
      <c r="G78" s="299"/>
      <c r="H78" s="299"/>
      <c r="I78" s="299"/>
      <c r="J78" s="299"/>
      <c r="K78" s="299"/>
      <c r="L78" s="299"/>
      <c r="M78" s="299"/>
      <c r="N78" s="299"/>
      <c r="O78" s="299"/>
      <c r="P78" s="299"/>
      <c r="Q78" s="299"/>
      <c r="R78" s="313"/>
    </row>
    <row r="79" spans="1:18" ht="15">
      <c r="A79" s="598"/>
      <c r="B79" s="245" t="s">
        <v>487</v>
      </c>
      <c r="C79" s="331"/>
      <c r="D79" s="299"/>
      <c r="E79" s="299"/>
      <c r="F79" s="299"/>
      <c r="G79" s="299"/>
      <c r="H79" s="299"/>
      <c r="I79" s="299"/>
      <c r="J79" s="299"/>
      <c r="K79" s="299"/>
      <c r="L79" s="299"/>
      <c r="M79" s="299"/>
      <c r="N79" s="299"/>
      <c r="O79" s="299"/>
      <c r="P79" s="299"/>
      <c r="Q79" s="299"/>
      <c r="R79" s="313"/>
    </row>
    <row r="80" spans="1:18" ht="29.25" customHeight="1">
      <c r="A80" s="598"/>
      <c r="B80" s="245" t="s">
        <v>436</v>
      </c>
      <c r="C80" s="331"/>
      <c r="D80" s="299"/>
      <c r="E80" s="299"/>
      <c r="F80" s="299"/>
      <c r="G80" s="299"/>
      <c r="H80" s="299"/>
      <c r="I80" s="299"/>
      <c r="J80" s="299"/>
      <c r="K80" s="299"/>
      <c r="L80" s="299"/>
      <c r="M80" s="299"/>
      <c r="N80" s="299"/>
      <c r="O80" s="299"/>
      <c r="P80" s="299"/>
      <c r="Q80" s="299"/>
      <c r="R80" s="313"/>
    </row>
    <row r="81" spans="1:18" ht="27" customHeight="1">
      <c r="A81" s="598"/>
      <c r="B81" s="263" t="s">
        <v>466</v>
      </c>
      <c r="C81" s="431"/>
      <c r="D81" s="429"/>
      <c r="E81" s="429"/>
      <c r="F81" s="444"/>
      <c r="G81" s="430"/>
      <c r="H81" s="429"/>
      <c r="I81" s="429"/>
      <c r="J81" s="429"/>
      <c r="K81" s="429"/>
      <c r="L81" s="429"/>
      <c r="M81" s="429"/>
      <c r="N81" s="429"/>
      <c r="O81" s="429"/>
      <c r="P81" s="429"/>
      <c r="Q81" s="429"/>
      <c r="R81" s="432"/>
    </row>
    <row r="82" spans="1:18" ht="18.75" customHeight="1">
      <c r="A82" s="598"/>
      <c r="B82" s="260" t="s">
        <v>434</v>
      </c>
      <c r="C82" s="331"/>
      <c r="D82" s="299"/>
      <c r="E82" s="299"/>
      <c r="F82" s="299"/>
      <c r="G82" s="299"/>
      <c r="H82" s="299"/>
      <c r="I82" s="299"/>
      <c r="J82" s="299"/>
      <c r="K82" s="299"/>
      <c r="L82" s="299"/>
      <c r="M82" s="299"/>
      <c r="N82" s="299"/>
      <c r="O82" s="299"/>
      <c r="P82" s="299"/>
      <c r="Q82" s="299"/>
      <c r="R82" s="313"/>
    </row>
    <row r="83" spans="1:18" ht="18.75" customHeight="1">
      <c r="A83" s="598"/>
      <c r="B83" s="260" t="s">
        <v>448</v>
      </c>
      <c r="C83" s="256"/>
      <c r="D83" s="243"/>
      <c r="E83" s="243"/>
      <c r="F83" s="243"/>
      <c r="G83" s="243"/>
      <c r="H83" s="243"/>
      <c r="I83" s="243"/>
      <c r="J83" s="305"/>
      <c r="K83" s="243"/>
      <c r="L83" s="243"/>
      <c r="M83" s="243"/>
      <c r="N83" s="243"/>
      <c r="O83" s="243"/>
      <c r="P83" s="243"/>
      <c r="Q83" s="243"/>
      <c r="R83" s="289"/>
    </row>
    <row r="84" spans="1:18" ht="18.75" customHeight="1">
      <c r="A84" s="598"/>
      <c r="B84" s="260" t="s">
        <v>486</v>
      </c>
      <c r="C84" s="409"/>
      <c r="D84" s="243"/>
      <c r="E84" s="243"/>
      <c r="F84" s="299"/>
      <c r="G84" s="243"/>
      <c r="H84" s="243"/>
      <c r="I84" s="243"/>
      <c r="J84" s="305"/>
      <c r="K84" s="243"/>
      <c r="L84" s="243"/>
      <c r="M84" s="243"/>
      <c r="N84" s="243"/>
      <c r="O84" s="243"/>
      <c r="P84" s="243"/>
      <c r="Q84" s="243"/>
      <c r="R84" s="289"/>
    </row>
    <row r="85" spans="1:18" ht="18.75" customHeight="1">
      <c r="A85" s="598"/>
      <c r="B85" s="260" t="s">
        <v>449</v>
      </c>
      <c r="C85" s="331"/>
      <c r="D85" s="299"/>
      <c r="E85" s="299"/>
      <c r="F85" s="299"/>
      <c r="G85" s="299"/>
      <c r="H85" s="299"/>
      <c r="I85" s="299"/>
      <c r="J85" s="299"/>
      <c r="K85" s="299"/>
      <c r="L85" s="299"/>
      <c r="M85" s="299"/>
      <c r="N85" s="299"/>
      <c r="O85" s="299"/>
      <c r="P85" s="299"/>
      <c r="Q85" s="299"/>
      <c r="R85" s="313"/>
    </row>
    <row r="86" spans="1:18" s="314" customFormat="1" ht="18.75" customHeight="1">
      <c r="A86" s="598"/>
      <c r="B86" s="283" t="s">
        <v>454</v>
      </c>
      <c r="C86" s="336"/>
      <c r="D86" s="306"/>
      <c r="E86" s="306"/>
      <c r="F86" s="306"/>
      <c r="G86" s="319"/>
      <c r="H86" s="306"/>
      <c r="I86" s="306"/>
      <c r="J86" s="306"/>
      <c r="K86" s="306"/>
      <c r="L86" s="306"/>
      <c r="M86" s="306"/>
      <c r="N86" s="306"/>
      <c r="O86" s="306"/>
      <c r="P86" s="306"/>
      <c r="Q86" s="306"/>
      <c r="R86" s="319"/>
    </row>
    <row r="87" spans="1:18" s="314" customFormat="1" ht="18.75" customHeight="1" thickBot="1">
      <c r="A87" s="598"/>
      <c r="B87" s="288" t="s">
        <v>455</v>
      </c>
      <c r="C87" s="325"/>
      <c r="D87" s="309"/>
      <c r="E87" s="309"/>
      <c r="F87" s="309"/>
      <c r="G87" s="338"/>
      <c r="H87" s="321"/>
      <c r="I87" s="321"/>
      <c r="J87" s="309"/>
      <c r="K87" s="309"/>
      <c r="L87" s="321"/>
      <c r="M87" s="309"/>
      <c r="N87" s="321"/>
      <c r="O87" s="309"/>
      <c r="P87" s="321"/>
      <c r="Q87" s="321"/>
      <c r="R87" s="337"/>
    </row>
    <row r="88" spans="1:18" ht="18.75" customHeight="1" thickTop="1">
      <c r="A88" s="602" t="s">
        <v>467</v>
      </c>
      <c r="B88" s="296" t="s">
        <v>450</v>
      </c>
      <c r="C88" s="256"/>
      <c r="D88" s="260"/>
      <c r="E88" s="260"/>
      <c r="F88" s="260"/>
      <c r="G88" s="260"/>
      <c r="H88" s="260"/>
      <c r="I88" s="260"/>
      <c r="J88" s="260"/>
      <c r="K88" s="260"/>
      <c r="L88" s="260"/>
      <c r="M88" s="260"/>
      <c r="N88" s="260"/>
      <c r="O88" s="260"/>
      <c r="P88" s="260"/>
      <c r="Q88" s="260"/>
      <c r="R88" s="318"/>
    </row>
    <row r="89" spans="1:18" s="314" customFormat="1" ht="18.75" customHeight="1">
      <c r="A89" s="602"/>
      <c r="B89" s="283" t="s">
        <v>454</v>
      </c>
      <c r="C89" s="266"/>
      <c r="D89" s="295"/>
      <c r="E89" s="295"/>
      <c r="F89" s="295"/>
      <c r="G89" s="295"/>
      <c r="H89" s="295"/>
      <c r="I89" s="295"/>
      <c r="J89" s="295"/>
      <c r="K89" s="295"/>
      <c r="L89" s="295"/>
      <c r="M89" s="295"/>
      <c r="N89" s="295"/>
      <c r="O89" s="295"/>
      <c r="P89" s="295"/>
      <c r="Q89" s="295"/>
      <c r="R89" s="289"/>
    </row>
    <row r="90" spans="1:18" s="314" customFormat="1" ht="18.75" customHeight="1" thickBot="1">
      <c r="A90" s="602"/>
      <c r="B90" s="288" t="s">
        <v>455</v>
      </c>
      <c r="C90" s="325"/>
      <c r="D90" s="309"/>
      <c r="E90" s="309"/>
      <c r="F90" s="309"/>
      <c r="G90" s="309"/>
      <c r="H90" s="309"/>
      <c r="I90" s="309"/>
      <c r="J90" s="309"/>
      <c r="K90" s="309"/>
      <c r="L90" s="309"/>
      <c r="M90" s="309"/>
      <c r="N90" s="309"/>
      <c r="O90" s="309"/>
      <c r="P90" s="309"/>
      <c r="Q90" s="309"/>
      <c r="R90" s="344"/>
    </row>
    <row r="91" ht="15.75" thickTop="1"/>
    <row r="92" spans="1:18" ht="18.75" customHeight="1">
      <c r="A92" s="277"/>
      <c r="B92" s="270"/>
      <c r="C92" s="290"/>
      <c r="D92" s="271"/>
      <c r="E92" s="271"/>
      <c r="F92" s="271"/>
      <c r="G92" s="271"/>
      <c r="H92" s="271"/>
      <c r="I92" s="271"/>
      <c r="J92" s="271"/>
      <c r="K92" s="271"/>
      <c r="L92" s="271"/>
      <c r="M92" s="271"/>
      <c r="N92" s="271"/>
      <c r="O92" s="271"/>
      <c r="P92" s="271"/>
      <c r="Q92" s="271"/>
      <c r="R92" s="317"/>
    </row>
    <row r="93" spans="1:18" ht="18.75" customHeight="1">
      <c r="A93" s="277"/>
      <c r="B93" s="270"/>
      <c r="C93" s="290"/>
      <c r="D93" s="271"/>
      <c r="E93" s="271"/>
      <c r="F93" s="271"/>
      <c r="G93" s="271"/>
      <c r="H93" s="271"/>
      <c r="I93" s="271"/>
      <c r="J93" s="271"/>
      <c r="K93" s="271"/>
      <c r="L93" s="271"/>
      <c r="M93" s="271"/>
      <c r="N93" s="271"/>
      <c r="O93" s="271"/>
      <c r="P93" s="271"/>
      <c r="Q93" s="271"/>
      <c r="R93" s="317"/>
    </row>
    <row r="94" spans="1:18" ht="18.75" customHeight="1">
      <c r="A94" s="277"/>
      <c r="B94" s="270"/>
      <c r="C94" s="290"/>
      <c r="D94" s="271"/>
      <c r="E94" s="271"/>
      <c r="F94" s="271"/>
      <c r="G94" s="271"/>
      <c r="H94" s="271"/>
      <c r="I94" s="271"/>
      <c r="J94" s="271"/>
      <c r="K94" s="271"/>
      <c r="L94" s="271"/>
      <c r="M94" s="271"/>
      <c r="N94" s="271"/>
      <c r="O94" s="271"/>
      <c r="P94" s="271"/>
      <c r="Q94" s="271"/>
      <c r="R94" s="317"/>
    </row>
    <row r="95" spans="1:18" ht="6" customHeight="1">
      <c r="A95" s="277"/>
      <c r="B95" s="270"/>
      <c r="C95" s="290"/>
      <c r="D95" s="271"/>
      <c r="E95" s="271"/>
      <c r="F95" s="271"/>
      <c r="G95" s="271"/>
      <c r="H95" s="271"/>
      <c r="I95" s="271"/>
      <c r="J95" s="271"/>
      <c r="K95" s="271"/>
      <c r="L95" s="271"/>
      <c r="M95" s="271"/>
      <c r="N95" s="271"/>
      <c r="O95" s="271"/>
      <c r="P95" s="271"/>
      <c r="Q95" s="271"/>
      <c r="R95" s="317"/>
    </row>
    <row r="96" spans="1:18" ht="69.75" customHeight="1">
      <c r="A96" s="588" t="s">
        <v>397</v>
      </c>
      <c r="B96" s="590"/>
      <c r="C96" s="240" t="s">
        <v>459</v>
      </c>
      <c r="D96" s="598" t="s">
        <v>398</v>
      </c>
      <c r="E96" s="598"/>
      <c r="F96" s="598" t="s">
        <v>404</v>
      </c>
      <c r="G96" s="598"/>
      <c r="H96" s="586" t="s">
        <v>425</v>
      </c>
      <c r="I96" s="587"/>
      <c r="J96" s="240" t="s">
        <v>405</v>
      </c>
      <c r="K96" s="588" t="s">
        <v>407</v>
      </c>
      <c r="L96" s="589"/>
      <c r="M96" s="590"/>
      <c r="N96" s="251" t="s">
        <v>409</v>
      </c>
      <c r="O96" s="240" t="s">
        <v>411</v>
      </c>
      <c r="P96" s="239" t="s">
        <v>460</v>
      </c>
      <c r="Q96" s="240" t="s">
        <v>412</v>
      </c>
      <c r="R96" s="591" t="s">
        <v>461</v>
      </c>
    </row>
    <row r="97" spans="1:18" ht="80.25" customHeight="1">
      <c r="A97" s="251" t="s">
        <v>360</v>
      </c>
      <c r="B97" s="238" t="s">
        <v>418</v>
      </c>
      <c r="C97" s="240" t="s">
        <v>365</v>
      </c>
      <c r="D97" s="248" t="s">
        <v>398</v>
      </c>
      <c r="E97" s="240" t="s">
        <v>399</v>
      </c>
      <c r="F97" s="240" t="s">
        <v>366</v>
      </c>
      <c r="G97" s="240" t="s">
        <v>367</v>
      </c>
      <c r="H97" s="240" t="s">
        <v>370</v>
      </c>
      <c r="I97" s="240" t="s">
        <v>371</v>
      </c>
      <c r="J97" s="240" t="s">
        <v>471</v>
      </c>
      <c r="K97" s="240" t="s">
        <v>374</v>
      </c>
      <c r="L97" s="240" t="s">
        <v>408</v>
      </c>
      <c r="M97" s="240" t="s">
        <v>376</v>
      </c>
      <c r="N97" s="240" t="s">
        <v>410</v>
      </c>
      <c r="O97" s="240" t="s">
        <v>372</v>
      </c>
      <c r="P97" s="239" t="s">
        <v>369</v>
      </c>
      <c r="Q97" s="248" t="s">
        <v>94</v>
      </c>
      <c r="R97" s="592"/>
    </row>
    <row r="98" spans="1:18" ht="31.5" customHeight="1">
      <c r="A98" s="601" t="s">
        <v>101</v>
      </c>
      <c r="B98" s="242" t="s">
        <v>440</v>
      </c>
      <c r="C98" s="334"/>
      <c r="D98" s="301">
        <v>689.62</v>
      </c>
      <c r="E98" s="301"/>
      <c r="F98" s="303"/>
      <c r="G98" s="301"/>
      <c r="H98" s="301"/>
      <c r="I98" s="301"/>
      <c r="J98" s="301"/>
      <c r="K98" s="301"/>
      <c r="L98" s="301"/>
      <c r="M98" s="301"/>
      <c r="N98" s="301"/>
      <c r="O98" s="301"/>
      <c r="P98" s="301"/>
      <c r="Q98" s="301"/>
      <c r="R98" s="319">
        <f>SUM(C98:Q98)</f>
        <v>689.62</v>
      </c>
    </row>
    <row r="99" spans="1:18" ht="18.75" customHeight="1">
      <c r="A99" s="602"/>
      <c r="B99" s="254" t="s">
        <v>441</v>
      </c>
      <c r="C99" s="256"/>
      <c r="D99" s="253">
        <v>546.18</v>
      </c>
      <c r="E99" s="243"/>
      <c r="F99" s="253"/>
      <c r="G99" s="243"/>
      <c r="H99" s="243"/>
      <c r="I99" s="243"/>
      <c r="J99" s="243"/>
      <c r="K99" s="243"/>
      <c r="L99" s="243"/>
      <c r="M99" s="243"/>
      <c r="N99" s="243"/>
      <c r="O99" s="243"/>
      <c r="P99" s="243"/>
      <c r="Q99" s="243"/>
      <c r="R99" s="319">
        <f>SUM(C99:Q99)</f>
        <v>546.18</v>
      </c>
    </row>
    <row r="100" spans="1:18" ht="18.75" customHeight="1">
      <c r="A100" s="602"/>
      <c r="B100" s="254" t="s">
        <v>442</v>
      </c>
      <c r="C100" s="331"/>
      <c r="D100" s="299"/>
      <c r="E100" s="299"/>
      <c r="F100" s="299"/>
      <c r="G100" s="299"/>
      <c r="H100" s="299"/>
      <c r="I100" s="299"/>
      <c r="J100" s="299"/>
      <c r="K100" s="299"/>
      <c r="L100" s="299"/>
      <c r="M100" s="299"/>
      <c r="N100" s="299"/>
      <c r="O100" s="299"/>
      <c r="P100" s="299"/>
      <c r="Q100" s="299"/>
      <c r="R100" s="319">
        <f>SUM(C100:Q100)</f>
        <v>0</v>
      </c>
    </row>
    <row r="101" spans="1:18" ht="33" customHeight="1">
      <c r="A101" s="602"/>
      <c r="B101" s="242" t="s">
        <v>443</v>
      </c>
      <c r="C101" s="331"/>
      <c r="D101" s="299">
        <v>2675</v>
      </c>
      <c r="E101" s="299"/>
      <c r="F101" s="299"/>
      <c r="G101" s="299"/>
      <c r="H101" s="299"/>
      <c r="I101" s="299"/>
      <c r="J101" s="299"/>
      <c r="K101" s="299"/>
      <c r="L101" s="299"/>
      <c r="M101" s="299"/>
      <c r="N101" s="299"/>
      <c r="O101" s="299"/>
      <c r="P101" s="299"/>
      <c r="Q101" s="299"/>
      <c r="R101" s="319">
        <f>SUM(C101:Q101)</f>
        <v>2675</v>
      </c>
    </row>
    <row r="102" spans="1:18" ht="15">
      <c r="A102" s="602"/>
      <c r="B102" s="242" t="s">
        <v>439</v>
      </c>
      <c r="C102" s="330"/>
      <c r="D102" s="253">
        <v>8903.27</v>
      </c>
      <c r="E102" s="253"/>
      <c r="F102" s="253"/>
      <c r="G102" s="253"/>
      <c r="H102" s="253"/>
      <c r="I102" s="253"/>
      <c r="J102" s="253"/>
      <c r="K102" s="253"/>
      <c r="L102" s="253"/>
      <c r="M102" s="253"/>
      <c r="N102" s="253"/>
      <c r="O102" s="253"/>
      <c r="P102" s="253"/>
      <c r="Q102" s="253"/>
      <c r="R102" s="319">
        <f>SUM(C102:Q102)</f>
        <v>8903.27</v>
      </c>
    </row>
    <row r="103" spans="1:18" s="314" customFormat="1" ht="15">
      <c r="A103" s="602"/>
      <c r="B103" s="283" t="s">
        <v>454</v>
      </c>
      <c r="C103" s="332"/>
      <c r="D103" s="319">
        <f>SUM(D98:D102)</f>
        <v>12814.07</v>
      </c>
      <c r="E103" s="319"/>
      <c r="F103" s="319"/>
      <c r="G103" s="319"/>
      <c r="H103" s="319"/>
      <c r="I103" s="319"/>
      <c r="J103" s="319"/>
      <c r="K103" s="319"/>
      <c r="L103" s="319"/>
      <c r="M103" s="319"/>
      <c r="N103" s="319"/>
      <c r="O103" s="319"/>
      <c r="P103" s="319"/>
      <c r="Q103" s="319"/>
      <c r="R103" s="319">
        <f>SUM(C103:Q103)</f>
        <v>12814.07</v>
      </c>
    </row>
    <row r="104" spans="1:18" s="314" customFormat="1" ht="21" customHeight="1" thickBot="1">
      <c r="A104" s="602"/>
      <c r="B104" s="288" t="s">
        <v>455</v>
      </c>
      <c r="C104" s="324"/>
      <c r="D104" s="308">
        <v>12814.07</v>
      </c>
      <c r="E104" s="308"/>
      <c r="F104" s="308"/>
      <c r="G104" s="308"/>
      <c r="H104" s="308"/>
      <c r="I104" s="308"/>
      <c r="J104" s="308"/>
      <c r="K104" s="308"/>
      <c r="L104" s="308"/>
      <c r="M104" s="308"/>
      <c r="N104" s="308"/>
      <c r="O104" s="308"/>
      <c r="P104" s="308"/>
      <c r="Q104" s="308"/>
      <c r="R104" s="308">
        <v>12814.07</v>
      </c>
    </row>
    <row r="105" spans="1:18" ht="30.75" thickTop="1">
      <c r="A105" s="602" t="s">
        <v>103</v>
      </c>
      <c r="B105" s="294" t="s">
        <v>444</v>
      </c>
      <c r="C105" s="268"/>
      <c r="D105" s="268"/>
      <c r="E105" s="268"/>
      <c r="F105" s="268"/>
      <c r="G105" s="268"/>
      <c r="H105" s="268"/>
      <c r="I105" s="268"/>
      <c r="J105" s="268"/>
      <c r="K105" s="268"/>
      <c r="L105" s="268"/>
      <c r="M105" s="268"/>
      <c r="N105" s="268"/>
      <c r="O105" s="268"/>
      <c r="P105" s="268"/>
      <c r="Q105" s="268"/>
      <c r="R105" s="318"/>
    </row>
    <row r="106" spans="1:18" ht="28.5" customHeight="1">
      <c r="A106" s="602"/>
      <c r="B106" s="262" t="s">
        <v>445</v>
      </c>
      <c r="C106" s="243"/>
      <c r="D106" s="243"/>
      <c r="E106" s="243"/>
      <c r="F106" s="243"/>
      <c r="G106" s="243"/>
      <c r="H106" s="243"/>
      <c r="I106" s="243"/>
      <c r="J106" s="243"/>
      <c r="K106" s="243"/>
      <c r="L106" s="243"/>
      <c r="M106" s="243"/>
      <c r="N106" s="243"/>
      <c r="O106" s="243"/>
      <c r="P106" s="243"/>
      <c r="Q106" s="243"/>
      <c r="R106" s="289"/>
    </row>
    <row r="107" spans="1:18" ht="15">
      <c r="A107" s="602"/>
      <c r="B107" s="261" t="s">
        <v>446</v>
      </c>
      <c r="C107" s="243"/>
      <c r="D107" s="243"/>
      <c r="E107" s="243"/>
      <c r="F107" s="243"/>
      <c r="G107" s="243"/>
      <c r="H107" s="243"/>
      <c r="I107" s="243"/>
      <c r="J107" s="243"/>
      <c r="K107" s="243"/>
      <c r="L107" s="243"/>
      <c r="M107" s="243"/>
      <c r="N107" s="243"/>
      <c r="O107" s="243"/>
      <c r="P107" s="243"/>
      <c r="Q107" s="243"/>
      <c r="R107" s="289"/>
    </row>
    <row r="108" spans="1:18" ht="16.5" customHeight="1">
      <c r="A108" s="602"/>
      <c r="B108" s="283" t="s">
        <v>454</v>
      </c>
      <c r="C108" s="293"/>
      <c r="D108" s="243"/>
      <c r="E108" s="243"/>
      <c r="F108" s="243"/>
      <c r="G108" s="243"/>
      <c r="H108" s="243"/>
      <c r="I108" s="243"/>
      <c r="J108" s="243"/>
      <c r="K108" s="243"/>
      <c r="L108" s="243"/>
      <c r="M108" s="243"/>
      <c r="N108" s="243"/>
      <c r="O108" s="243"/>
      <c r="P108" s="243"/>
      <c r="Q108" s="243"/>
      <c r="R108" s="289"/>
    </row>
    <row r="109" spans="1:18" s="314" customFormat="1" ht="15.75" thickBot="1">
      <c r="A109" s="602"/>
      <c r="B109" s="297" t="s">
        <v>455</v>
      </c>
      <c r="C109" s="309"/>
      <c r="D109" s="309"/>
      <c r="E109" s="309"/>
      <c r="F109" s="309"/>
      <c r="G109" s="309"/>
      <c r="H109" s="309"/>
      <c r="I109" s="309"/>
      <c r="J109" s="309"/>
      <c r="K109" s="309"/>
      <c r="L109" s="309"/>
      <c r="M109" s="309"/>
      <c r="N109" s="309"/>
      <c r="O109" s="309"/>
      <c r="P109" s="309"/>
      <c r="Q109" s="309"/>
      <c r="R109" s="309"/>
    </row>
    <row r="110" spans="1:18" ht="27.75" customHeight="1" thickTop="1">
      <c r="A110" s="599" t="s">
        <v>104</v>
      </c>
      <c r="B110" s="267" t="s">
        <v>468</v>
      </c>
      <c r="C110" s="268"/>
      <c r="D110" s="268"/>
      <c r="E110" s="268"/>
      <c r="F110" s="445"/>
      <c r="G110" s="268"/>
      <c r="H110" s="268"/>
      <c r="I110" s="268"/>
      <c r="J110" s="268"/>
      <c r="K110" s="268"/>
      <c r="L110" s="268"/>
      <c r="M110" s="268"/>
      <c r="N110" s="268"/>
      <c r="O110" s="268"/>
      <c r="P110" s="268"/>
      <c r="Q110" s="268"/>
      <c r="R110" s="318"/>
    </row>
    <row r="111" spans="1:18" ht="15">
      <c r="A111" s="600"/>
      <c r="B111" s="298" t="s">
        <v>454</v>
      </c>
      <c r="C111" s="293"/>
      <c r="D111" s="243"/>
      <c r="E111" s="243"/>
      <c r="F111" s="446"/>
      <c r="G111" s="243"/>
      <c r="H111" s="243"/>
      <c r="I111" s="243"/>
      <c r="J111" s="243"/>
      <c r="K111" s="243"/>
      <c r="L111" s="438"/>
      <c r="M111" s="243"/>
      <c r="N111" s="243"/>
      <c r="O111" s="243"/>
      <c r="P111" s="243"/>
      <c r="Q111" s="243"/>
      <c r="R111" s="289"/>
    </row>
    <row r="112" spans="1:18" ht="15.75" thickBot="1">
      <c r="A112" s="601"/>
      <c r="B112" s="338" t="s">
        <v>455</v>
      </c>
      <c r="C112" s="302"/>
      <c r="D112" s="302"/>
      <c r="E112" s="302"/>
      <c r="F112" s="302"/>
      <c r="G112" s="302"/>
      <c r="H112" s="302"/>
      <c r="I112" s="302"/>
      <c r="J112" s="302"/>
      <c r="K112" s="302"/>
      <c r="L112" s="341"/>
      <c r="M112" s="302"/>
      <c r="N112" s="302"/>
      <c r="O112" s="302"/>
      <c r="P112" s="302"/>
      <c r="Q112" s="302"/>
      <c r="R112" s="308"/>
    </row>
    <row r="113" spans="1:18" ht="30.75" thickTop="1">
      <c r="A113" s="597" t="s">
        <v>470</v>
      </c>
      <c r="B113" s="339" t="s">
        <v>469</v>
      </c>
      <c r="C113" s="268"/>
      <c r="D113" s="268"/>
      <c r="E113" s="268"/>
      <c r="F113" s="268"/>
      <c r="G113" s="268"/>
      <c r="H113" s="268"/>
      <c r="I113" s="268"/>
      <c r="J113" s="268"/>
      <c r="K113" s="268"/>
      <c r="L113" s="268"/>
      <c r="M113" s="268"/>
      <c r="N113" s="268"/>
      <c r="O113" s="268"/>
      <c r="P113" s="268"/>
      <c r="Q113" s="268"/>
      <c r="R113" s="318"/>
    </row>
    <row r="114" spans="1:18" ht="30">
      <c r="A114" s="597"/>
      <c r="B114" s="294" t="s">
        <v>468</v>
      </c>
      <c r="C114" s="253"/>
      <c r="D114" s="253"/>
      <c r="E114" s="253"/>
      <c r="F114" s="253"/>
      <c r="G114" s="253"/>
      <c r="H114" s="253"/>
      <c r="I114" s="253"/>
      <c r="J114" s="253"/>
      <c r="K114" s="253"/>
      <c r="L114" s="253"/>
      <c r="M114" s="253"/>
      <c r="N114" s="342"/>
      <c r="O114" s="253"/>
      <c r="P114" s="253"/>
      <c r="Q114" s="253"/>
      <c r="R114" s="319"/>
    </row>
    <row r="115" spans="1:18" ht="15">
      <c r="A115" s="597"/>
      <c r="B115" s="298" t="s">
        <v>454</v>
      </c>
      <c r="C115" s="293"/>
      <c r="D115" s="243"/>
      <c r="E115" s="243"/>
      <c r="F115" s="243"/>
      <c r="G115" s="243"/>
      <c r="H115" s="243"/>
      <c r="I115" s="243"/>
      <c r="J115" s="243"/>
      <c r="K115" s="243"/>
      <c r="L115" s="243"/>
      <c r="M115" s="243"/>
      <c r="N115" s="343"/>
      <c r="O115" s="243"/>
      <c r="P115" s="243"/>
      <c r="Q115" s="243"/>
      <c r="R115" s="289"/>
    </row>
    <row r="116" spans="1:18" ht="22.5" customHeight="1" thickBot="1">
      <c r="A116" s="597"/>
      <c r="B116" s="297" t="s">
        <v>455</v>
      </c>
      <c r="C116" s="278"/>
      <c r="D116" s="278"/>
      <c r="E116" s="278"/>
      <c r="F116" s="278"/>
      <c r="G116" s="278"/>
      <c r="H116" s="278"/>
      <c r="I116" s="278"/>
      <c r="J116" s="278"/>
      <c r="K116" s="278"/>
      <c r="L116" s="309"/>
      <c r="M116" s="278"/>
      <c r="N116" s="433"/>
      <c r="O116" s="278"/>
      <c r="P116" s="278"/>
      <c r="Q116" s="278"/>
      <c r="R116" s="337"/>
    </row>
    <row r="117" spans="1:18" ht="60.75" thickTop="1">
      <c r="A117" s="588" t="s">
        <v>397</v>
      </c>
      <c r="B117" s="590"/>
      <c r="C117" s="240" t="s">
        <v>459</v>
      </c>
      <c r="D117" s="598" t="s">
        <v>398</v>
      </c>
      <c r="E117" s="598"/>
      <c r="F117" s="598" t="s">
        <v>404</v>
      </c>
      <c r="G117" s="598"/>
      <c r="H117" s="586" t="s">
        <v>425</v>
      </c>
      <c r="I117" s="587"/>
      <c r="J117" s="240" t="s">
        <v>405</v>
      </c>
      <c r="K117" s="588" t="s">
        <v>407</v>
      </c>
      <c r="L117" s="589"/>
      <c r="M117" s="590"/>
      <c r="N117" s="251" t="s">
        <v>409</v>
      </c>
      <c r="O117" s="240" t="s">
        <v>411</v>
      </c>
      <c r="P117" s="239" t="s">
        <v>460</v>
      </c>
      <c r="Q117" s="240" t="s">
        <v>412</v>
      </c>
      <c r="R117" s="591" t="s">
        <v>461</v>
      </c>
    </row>
    <row r="118" spans="1:18" ht="90">
      <c r="A118" s="251" t="s">
        <v>360</v>
      </c>
      <c r="B118" s="238" t="s">
        <v>418</v>
      </c>
      <c r="C118" s="240" t="s">
        <v>365</v>
      </c>
      <c r="D118" s="248" t="s">
        <v>398</v>
      </c>
      <c r="E118" s="240" t="s">
        <v>399</v>
      </c>
      <c r="F118" s="240" t="s">
        <v>366</v>
      </c>
      <c r="G118" s="240" t="s">
        <v>367</v>
      </c>
      <c r="H118" s="240" t="s">
        <v>370</v>
      </c>
      <c r="I118" s="240" t="s">
        <v>371</v>
      </c>
      <c r="J118" s="240" t="s">
        <v>471</v>
      </c>
      <c r="K118" s="240" t="s">
        <v>374</v>
      </c>
      <c r="L118" s="240" t="s">
        <v>408</v>
      </c>
      <c r="M118" s="240" t="s">
        <v>376</v>
      </c>
      <c r="N118" s="240" t="s">
        <v>410</v>
      </c>
      <c r="O118" s="240" t="s">
        <v>372</v>
      </c>
      <c r="P118" s="239" t="s">
        <v>369</v>
      </c>
      <c r="Q118" s="248" t="s">
        <v>94</v>
      </c>
      <c r="R118" s="592"/>
    </row>
    <row r="119" spans="1:18" ht="30">
      <c r="A119" s="593" t="s">
        <v>102</v>
      </c>
      <c r="B119" s="245" t="s">
        <v>472</v>
      </c>
      <c r="C119" s="253"/>
      <c r="D119" s="253"/>
      <c r="E119" s="253"/>
      <c r="F119" s="253"/>
      <c r="G119" s="253"/>
      <c r="H119" s="253"/>
      <c r="I119" s="253">
        <v>5000</v>
      </c>
      <c r="J119" s="253"/>
      <c r="K119" s="253"/>
      <c r="L119" s="253"/>
      <c r="M119" s="253"/>
      <c r="N119" s="253"/>
      <c r="O119" s="253"/>
      <c r="P119" s="253"/>
      <c r="Q119" s="253"/>
      <c r="R119" s="319">
        <f>SUM(C119:Q119)</f>
        <v>5000</v>
      </c>
    </row>
    <row r="120" spans="1:18" ht="45">
      <c r="A120" s="593"/>
      <c r="B120" s="245" t="s">
        <v>473</v>
      </c>
      <c r="C120" s="243"/>
      <c r="D120" s="243"/>
      <c r="E120" s="243"/>
      <c r="F120" s="243"/>
      <c r="G120" s="243"/>
      <c r="H120" s="243"/>
      <c r="I120" s="243"/>
      <c r="J120" s="243"/>
      <c r="K120" s="243"/>
      <c r="L120" s="243"/>
      <c r="M120" s="243"/>
      <c r="N120" s="243"/>
      <c r="O120" s="243"/>
      <c r="P120" s="243"/>
      <c r="Q120" s="243"/>
      <c r="R120" s="289"/>
    </row>
    <row r="121" spans="1:18" ht="45">
      <c r="A121" s="593"/>
      <c r="B121" s="245" t="s">
        <v>474</v>
      </c>
      <c r="C121" s="253"/>
      <c r="D121" s="253"/>
      <c r="E121" s="253"/>
      <c r="F121" s="253"/>
      <c r="G121" s="253"/>
      <c r="H121" s="253"/>
      <c r="I121" s="253"/>
      <c r="J121" s="253"/>
      <c r="K121" s="253"/>
      <c r="L121" s="253"/>
      <c r="M121" s="253"/>
      <c r="N121" s="253"/>
      <c r="O121" s="253"/>
      <c r="P121" s="253"/>
      <c r="Q121" s="253"/>
      <c r="R121" s="319">
        <f>SUM(C121:Q121)</f>
        <v>0</v>
      </c>
    </row>
    <row r="122" spans="1:18" ht="15">
      <c r="A122" s="593"/>
      <c r="B122" s="244" t="s">
        <v>454</v>
      </c>
      <c r="C122" s="253"/>
      <c r="D122" s="253"/>
      <c r="E122" s="253"/>
      <c r="F122" s="253"/>
      <c r="G122" s="253">
        <f>SUM(G119:G121)</f>
        <v>0</v>
      </c>
      <c r="H122" s="253"/>
      <c r="I122" s="253">
        <f>SUM(I119:I121)</f>
        <v>5000</v>
      </c>
      <c r="J122" s="253">
        <f>SUM(J121)</f>
        <v>0</v>
      </c>
      <c r="K122" s="253"/>
      <c r="L122" s="253">
        <f>SUM(L119:L121)</f>
        <v>0</v>
      </c>
      <c r="M122" s="253"/>
      <c r="N122" s="253"/>
      <c r="O122" s="253"/>
      <c r="P122" s="253"/>
      <c r="Q122" s="253"/>
      <c r="R122" s="319">
        <f>SUM(R119:R121)</f>
        <v>5000</v>
      </c>
    </row>
    <row r="123" spans="1:18" ht="15.75" thickBot="1">
      <c r="A123" s="594"/>
      <c r="B123" s="297" t="s">
        <v>455</v>
      </c>
      <c r="C123" s="302"/>
      <c r="D123" s="302"/>
      <c r="E123" s="302"/>
      <c r="F123" s="302"/>
      <c r="G123" s="302"/>
      <c r="H123" s="302"/>
      <c r="I123" s="302">
        <v>5000</v>
      </c>
      <c r="J123" s="302"/>
      <c r="K123" s="302"/>
      <c r="L123" s="302"/>
      <c r="M123" s="302"/>
      <c r="N123" s="302"/>
      <c r="O123" s="302"/>
      <c r="P123" s="302"/>
      <c r="Q123" s="302"/>
      <c r="R123" s="308">
        <v>5000</v>
      </c>
    </row>
    <row r="124" spans="1:18" ht="21" customHeight="1" thickBot="1" thickTop="1">
      <c r="A124" s="595" t="s">
        <v>403</v>
      </c>
      <c r="B124" s="596"/>
      <c r="C124" s="340">
        <f>C11+C16+C32+C40+C49+C54+C57+C65+C68+C87+C90+C104+C109+C112+C116+C123</f>
        <v>0</v>
      </c>
      <c r="D124" s="340">
        <f>SUM(C124,D32,D40,D54,D65,D104,D109,D112,D116,D123)</f>
        <v>577408.07</v>
      </c>
      <c r="E124" s="340">
        <f aca="true" t="shared" si="4" ref="E124:Q124">SUM(E11,E16,E40,E54,E57,E65,E68,E87,E90,E104,E109,E112,E116,E123)</f>
        <v>118840</v>
      </c>
      <c r="F124" s="340">
        <f>SUM(F11,F16,F40,F49:F54,F57,F65,F68,F87,F90,F104,F109,F112,F116,F123)</f>
        <v>259054</v>
      </c>
      <c r="G124" s="340">
        <f t="shared" si="4"/>
        <v>0</v>
      </c>
      <c r="H124" s="340">
        <f t="shared" si="4"/>
        <v>0</v>
      </c>
      <c r="I124" s="340">
        <f t="shared" si="4"/>
        <v>5000</v>
      </c>
      <c r="J124" s="340">
        <f t="shared" si="4"/>
        <v>0</v>
      </c>
      <c r="K124" s="340">
        <f t="shared" si="4"/>
        <v>47120</v>
      </c>
      <c r="L124" s="340">
        <f t="shared" si="4"/>
        <v>0</v>
      </c>
      <c r="M124" s="340">
        <f t="shared" si="4"/>
        <v>0</v>
      </c>
      <c r="N124" s="340">
        <f t="shared" si="4"/>
        <v>0</v>
      </c>
      <c r="O124" s="340">
        <f t="shared" si="4"/>
        <v>49210</v>
      </c>
      <c r="P124" s="340">
        <f t="shared" si="4"/>
        <v>0</v>
      </c>
      <c r="Q124" s="340">
        <f t="shared" si="4"/>
        <v>976921</v>
      </c>
      <c r="R124" s="340">
        <f>SUM(C124:Q124)</f>
        <v>2033553.0699999998</v>
      </c>
    </row>
  </sheetData>
  <sheetProtection/>
  <mergeCells count="63">
    <mergeCell ref="K58:M58"/>
    <mergeCell ref="H58:I58"/>
    <mergeCell ref="A98:A104"/>
    <mergeCell ref="H96:I96"/>
    <mergeCell ref="K96:M96"/>
    <mergeCell ref="A1:Q1"/>
    <mergeCell ref="A2:Q2"/>
    <mergeCell ref="D43:E43"/>
    <mergeCell ref="F43:G43"/>
    <mergeCell ref="K43:M43"/>
    <mergeCell ref="D3:E3"/>
    <mergeCell ref="F3:G3"/>
    <mergeCell ref="K3:M3"/>
    <mergeCell ref="A45:A49"/>
    <mergeCell ref="A3:B3"/>
    <mergeCell ref="A50:A54"/>
    <mergeCell ref="A55:A57"/>
    <mergeCell ref="B42:C42"/>
    <mergeCell ref="A26:A32"/>
    <mergeCell ref="A33:A40"/>
    <mergeCell ref="B23:C23"/>
    <mergeCell ref="A5:A11"/>
    <mergeCell ref="A12:A16"/>
    <mergeCell ref="R3:R4"/>
    <mergeCell ref="R24:R25"/>
    <mergeCell ref="A24:B24"/>
    <mergeCell ref="R43:R44"/>
    <mergeCell ref="A43:B43"/>
    <mergeCell ref="D24:E24"/>
    <mergeCell ref="F24:G24"/>
    <mergeCell ref="H24:I24"/>
    <mergeCell ref="K24:M24"/>
    <mergeCell ref="H3:I3"/>
    <mergeCell ref="H43:I43"/>
    <mergeCell ref="R96:R97"/>
    <mergeCell ref="A105:A109"/>
    <mergeCell ref="R58:R59"/>
    <mergeCell ref="A58:B58"/>
    <mergeCell ref="A60:A65"/>
    <mergeCell ref="A66:A68"/>
    <mergeCell ref="A73:B73"/>
    <mergeCell ref="D73:E73"/>
    <mergeCell ref="F73:G73"/>
    <mergeCell ref="H73:I73"/>
    <mergeCell ref="K73:M73"/>
    <mergeCell ref="R73:R74"/>
    <mergeCell ref="A75:A87"/>
    <mergeCell ref="A88:A90"/>
    <mergeCell ref="D58:E58"/>
    <mergeCell ref="F58:G58"/>
    <mergeCell ref="A113:A116"/>
    <mergeCell ref="A117:B117"/>
    <mergeCell ref="D117:E117"/>
    <mergeCell ref="F117:G117"/>
    <mergeCell ref="F96:G96"/>
    <mergeCell ref="A96:B96"/>
    <mergeCell ref="D96:E96"/>
    <mergeCell ref="A110:A112"/>
    <mergeCell ref="H117:I117"/>
    <mergeCell ref="K117:M117"/>
    <mergeCell ref="R117:R118"/>
    <mergeCell ref="A119:A123"/>
    <mergeCell ref="A124:B124"/>
  </mergeCells>
  <printOptions/>
  <pageMargins left="0" right="0" top="0" bottom="0" header="0" footer="0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137"/>
  <sheetViews>
    <sheetView view="pageBreakPreview" zoomScale="120" zoomScaleNormal="110" zoomScaleSheetLayoutView="120" zoomScalePageLayoutView="0" workbookViewId="0" topLeftCell="A109">
      <selection activeCell="H128" sqref="H128"/>
    </sheetView>
  </sheetViews>
  <sheetFormatPr defaultColWidth="9.140625" defaultRowHeight="15"/>
  <cols>
    <col min="1" max="1" width="5.57421875" style="346" customWidth="1"/>
    <col min="2" max="2" width="9.421875" style="346" customWidth="1"/>
    <col min="3" max="3" width="6.8515625" style="346" customWidth="1"/>
    <col min="4" max="4" width="6.57421875" style="346" customWidth="1"/>
    <col min="5" max="5" width="5.8515625" style="346" customWidth="1"/>
    <col min="6" max="6" width="5.28125" style="346" customWidth="1"/>
    <col min="7" max="7" width="6.421875" style="346" customWidth="1"/>
    <col min="8" max="8" width="5.57421875" style="346" customWidth="1"/>
    <col min="9" max="9" width="5.7109375" style="346" customWidth="1"/>
    <col min="10" max="11" width="6.421875" style="346" customWidth="1"/>
    <col min="12" max="12" width="6.140625" style="346" customWidth="1"/>
    <col min="13" max="13" width="5.7109375" style="346" customWidth="1"/>
    <col min="14" max="14" width="5.8515625" style="346" customWidth="1"/>
    <col min="15" max="15" width="6.140625" style="346" customWidth="1"/>
    <col min="16" max="16" width="6.421875" style="346" customWidth="1"/>
    <col min="17" max="17" width="7.00390625" style="346" customWidth="1"/>
    <col min="18" max="18" width="6.7109375" style="346" customWidth="1"/>
    <col min="19" max="19" width="6.140625" style="346" customWidth="1"/>
    <col min="20" max="20" width="6.7109375" style="346" customWidth="1"/>
    <col min="21" max="21" width="7.140625" style="346" customWidth="1"/>
    <col min="22" max="16384" width="9.00390625" style="346" customWidth="1"/>
  </cols>
  <sheetData>
    <row r="1" spans="1:21" ht="17.25">
      <c r="A1" s="618" t="s">
        <v>53</v>
      </c>
      <c r="B1" s="618"/>
      <c r="C1" s="618"/>
      <c r="D1" s="618"/>
      <c r="E1" s="618"/>
      <c r="F1" s="618"/>
      <c r="G1" s="618"/>
      <c r="H1" s="618"/>
      <c r="I1" s="618"/>
      <c r="J1" s="618"/>
      <c r="K1" s="618"/>
      <c r="L1" s="618"/>
      <c r="M1" s="618"/>
      <c r="N1" s="618"/>
      <c r="O1" s="618"/>
      <c r="P1" s="618"/>
      <c r="Q1" s="618"/>
      <c r="R1" s="618"/>
      <c r="S1" s="618"/>
      <c r="T1" s="618"/>
      <c r="U1" s="618"/>
    </row>
    <row r="2" spans="1:21" ht="17.25">
      <c r="A2" s="618" t="s">
        <v>475</v>
      </c>
      <c r="B2" s="618"/>
      <c r="C2" s="618"/>
      <c r="D2" s="618"/>
      <c r="E2" s="618"/>
      <c r="F2" s="618"/>
      <c r="G2" s="618"/>
      <c r="H2" s="618"/>
      <c r="I2" s="618"/>
      <c r="J2" s="618"/>
      <c r="K2" s="618"/>
      <c r="L2" s="618"/>
      <c r="M2" s="618"/>
      <c r="N2" s="618"/>
      <c r="O2" s="618"/>
      <c r="P2" s="618"/>
      <c r="Q2" s="618"/>
      <c r="R2" s="618"/>
      <c r="S2" s="618"/>
      <c r="T2" s="618"/>
      <c r="U2" s="618"/>
    </row>
    <row r="3" spans="1:21" ht="17.25">
      <c r="A3" s="619" t="s">
        <v>527</v>
      </c>
      <c r="B3" s="619"/>
      <c r="C3" s="619"/>
      <c r="D3" s="619"/>
      <c r="E3" s="619"/>
      <c r="F3" s="619"/>
      <c r="G3" s="619"/>
      <c r="H3" s="619"/>
      <c r="I3" s="619"/>
      <c r="J3" s="619"/>
      <c r="K3" s="619"/>
      <c r="L3" s="619"/>
      <c r="M3" s="619"/>
      <c r="N3" s="619"/>
      <c r="O3" s="619"/>
      <c r="P3" s="619"/>
      <c r="Q3" s="619"/>
      <c r="R3" s="619"/>
      <c r="S3" s="619"/>
      <c r="T3" s="619"/>
      <c r="U3" s="619"/>
    </row>
    <row r="4" spans="1:21" ht="57" customHeight="1">
      <c r="A4" s="612" t="s">
        <v>397</v>
      </c>
      <c r="B4" s="613"/>
      <c r="C4" s="620" t="s">
        <v>476</v>
      </c>
      <c r="D4" s="620"/>
      <c r="E4" s="612" t="s">
        <v>477</v>
      </c>
      <c r="F4" s="613"/>
      <c r="G4" s="620" t="s">
        <v>404</v>
      </c>
      <c r="H4" s="620"/>
      <c r="I4" s="322" t="s">
        <v>405</v>
      </c>
      <c r="J4" s="614" t="s">
        <v>407</v>
      </c>
      <c r="K4" s="615"/>
      <c r="L4" s="616"/>
      <c r="M4" s="612" t="s">
        <v>460</v>
      </c>
      <c r="N4" s="613"/>
      <c r="O4" s="612" t="s">
        <v>425</v>
      </c>
      <c r="P4" s="613"/>
      <c r="Q4" s="347" t="s">
        <v>409</v>
      </c>
      <c r="R4" s="597" t="s">
        <v>411</v>
      </c>
      <c r="S4" s="597"/>
      <c r="T4" s="322" t="s">
        <v>412</v>
      </c>
      <c r="U4" s="620" t="s">
        <v>461</v>
      </c>
    </row>
    <row r="5" spans="1:21" ht="56.25" customHeight="1">
      <c r="A5" s="322" t="s">
        <v>360</v>
      </c>
      <c r="B5" s="322" t="s">
        <v>418</v>
      </c>
      <c r="C5" s="322" t="s">
        <v>398</v>
      </c>
      <c r="D5" s="322" t="s">
        <v>399</v>
      </c>
      <c r="E5" s="322" t="s">
        <v>365</v>
      </c>
      <c r="F5" s="496" t="s">
        <v>599</v>
      </c>
      <c r="G5" s="322" t="s">
        <v>366</v>
      </c>
      <c r="H5" s="322" t="s">
        <v>367</v>
      </c>
      <c r="I5" s="322" t="s">
        <v>471</v>
      </c>
      <c r="J5" s="322" t="s">
        <v>374</v>
      </c>
      <c r="K5" s="322" t="s">
        <v>408</v>
      </c>
      <c r="L5" s="322" t="s">
        <v>376</v>
      </c>
      <c r="M5" s="496" t="s">
        <v>603</v>
      </c>
      <c r="N5" s="322" t="s">
        <v>369</v>
      </c>
      <c r="O5" s="322" t="s">
        <v>370</v>
      </c>
      <c r="P5" s="322" t="s">
        <v>371</v>
      </c>
      <c r="Q5" s="322" t="s">
        <v>410</v>
      </c>
      <c r="R5" s="348" t="s">
        <v>372</v>
      </c>
      <c r="S5" s="322" t="s">
        <v>373</v>
      </c>
      <c r="T5" s="322" t="s">
        <v>94</v>
      </c>
      <c r="U5" s="620"/>
    </row>
    <row r="6" spans="1:21" ht="63" customHeight="1">
      <c r="A6" s="591" t="s">
        <v>94</v>
      </c>
      <c r="B6" s="349" t="s">
        <v>451</v>
      </c>
      <c r="C6" s="377"/>
      <c r="D6" s="377"/>
      <c r="E6" s="377"/>
      <c r="F6" s="377"/>
      <c r="G6" s="377"/>
      <c r="H6" s="377"/>
      <c r="I6" s="377"/>
      <c r="J6" s="377"/>
      <c r="K6" s="377"/>
      <c r="L6" s="377"/>
      <c r="M6" s="377"/>
      <c r="N6" s="377"/>
      <c r="O6" s="377"/>
      <c r="P6" s="377"/>
      <c r="Q6" s="377"/>
      <c r="R6" s="377"/>
      <c r="S6" s="377"/>
      <c r="T6" s="377"/>
      <c r="U6" s="377"/>
    </row>
    <row r="7" spans="1:21" ht="31.5" customHeight="1">
      <c r="A7" s="603"/>
      <c r="B7" s="349" t="s">
        <v>400</v>
      </c>
      <c r="C7" s="377"/>
      <c r="D7" s="377"/>
      <c r="E7" s="377"/>
      <c r="F7" s="377"/>
      <c r="G7" s="377"/>
      <c r="H7" s="377"/>
      <c r="I7" s="377"/>
      <c r="J7" s="377"/>
      <c r="K7" s="377"/>
      <c r="L7" s="377"/>
      <c r="M7" s="377"/>
      <c r="N7" s="377"/>
      <c r="O7" s="377"/>
      <c r="P7" s="377"/>
      <c r="Q7" s="377"/>
      <c r="R7" s="377"/>
      <c r="S7" s="377"/>
      <c r="T7" s="377">
        <v>85793</v>
      </c>
      <c r="U7" s="377">
        <f>SUM(C7:T7)</f>
        <v>85793</v>
      </c>
    </row>
    <row r="8" spans="1:21" ht="26.25" customHeight="1">
      <c r="A8" s="603"/>
      <c r="B8" s="349" t="s">
        <v>402</v>
      </c>
      <c r="C8" s="377"/>
      <c r="D8" s="377"/>
      <c r="E8" s="377"/>
      <c r="F8" s="377"/>
      <c r="G8" s="377"/>
      <c r="H8" s="377"/>
      <c r="I8" s="377"/>
      <c r="J8" s="377"/>
      <c r="K8" s="377"/>
      <c r="L8" s="377"/>
      <c r="M8" s="377"/>
      <c r="N8" s="377"/>
      <c r="O8" s="377"/>
      <c r="P8" s="377"/>
      <c r="Q8" s="377"/>
      <c r="R8" s="377"/>
      <c r="S8" s="377"/>
      <c r="T8" s="377">
        <v>99000</v>
      </c>
      <c r="U8" s="377">
        <f>SUM(C8:T8)</f>
        <v>99000</v>
      </c>
    </row>
    <row r="9" spans="1:21" ht="25.5" customHeight="1">
      <c r="A9" s="603"/>
      <c r="B9" s="349" t="s">
        <v>452</v>
      </c>
      <c r="C9" s="377"/>
      <c r="D9" s="377"/>
      <c r="E9" s="377"/>
      <c r="F9" s="377"/>
      <c r="G9" s="377"/>
      <c r="H9" s="377"/>
      <c r="I9" s="377"/>
      <c r="J9" s="377"/>
      <c r="K9" s="377"/>
      <c r="L9" s="377"/>
      <c r="M9" s="377"/>
      <c r="N9" s="377"/>
      <c r="O9" s="377"/>
      <c r="P9" s="377"/>
      <c r="Q9" s="377"/>
      <c r="R9" s="377"/>
      <c r="S9" s="377"/>
      <c r="T9" s="377">
        <v>110000</v>
      </c>
      <c r="U9" s="377">
        <f>SUM(C9:T9)</f>
        <v>110000</v>
      </c>
    </row>
    <row r="10" spans="1:21" ht="15">
      <c r="A10" s="592"/>
      <c r="B10" s="349" t="s">
        <v>453</v>
      </c>
      <c r="C10" s="377"/>
      <c r="D10" s="377"/>
      <c r="E10" s="377"/>
      <c r="F10" s="377"/>
      <c r="G10" s="377"/>
      <c r="H10" s="377"/>
      <c r="I10" s="377"/>
      <c r="J10" s="377"/>
      <c r="K10" s="377"/>
      <c r="L10" s="377"/>
      <c r="M10" s="377"/>
      <c r="N10" s="377"/>
      <c r="O10" s="377"/>
      <c r="P10" s="377"/>
      <c r="Q10" s="377"/>
      <c r="R10" s="377"/>
      <c r="S10" s="377"/>
      <c r="T10" s="377">
        <v>424194</v>
      </c>
      <c r="U10" s="377">
        <f>SUM(C10:T10)</f>
        <v>424194</v>
      </c>
    </row>
    <row r="11" spans="1:21" s="380" customFormat="1" ht="21" customHeight="1" thickBot="1">
      <c r="A11" s="624" t="s">
        <v>478</v>
      </c>
      <c r="B11" s="625"/>
      <c r="C11" s="378"/>
      <c r="D11" s="378"/>
      <c r="E11" s="378"/>
      <c r="F11" s="378"/>
      <c r="G11" s="378"/>
      <c r="H11" s="378"/>
      <c r="I11" s="378"/>
      <c r="J11" s="378"/>
      <c r="K11" s="378"/>
      <c r="L11" s="378"/>
      <c r="M11" s="378"/>
      <c r="N11" s="378"/>
      <c r="O11" s="378"/>
      <c r="P11" s="378"/>
      <c r="Q11" s="378"/>
      <c r="R11" s="378"/>
      <c r="S11" s="378"/>
      <c r="T11" s="379">
        <f>SUM(T6:T10)</f>
        <v>718987</v>
      </c>
      <c r="U11" s="379">
        <f>SUM(U6:U10)</f>
        <v>718987</v>
      </c>
    </row>
    <row r="12" spans="1:21" ht="27" customHeight="1" thickTop="1">
      <c r="A12" s="600" t="s">
        <v>457</v>
      </c>
      <c r="B12" s="353" t="s">
        <v>400</v>
      </c>
      <c r="C12" s="377"/>
      <c r="D12" s="377"/>
      <c r="E12" s="377"/>
      <c r="F12" s="377"/>
      <c r="G12" s="377"/>
      <c r="H12" s="377"/>
      <c r="I12" s="377"/>
      <c r="J12" s="377"/>
      <c r="K12" s="377"/>
      <c r="L12" s="377"/>
      <c r="M12" s="377"/>
      <c r="N12" s="377"/>
      <c r="O12" s="377"/>
      <c r="P12" s="377"/>
      <c r="Q12" s="377"/>
      <c r="R12" s="377"/>
      <c r="S12" s="377"/>
      <c r="T12" s="377">
        <v>4560</v>
      </c>
      <c r="U12" s="377">
        <f>SUM(C12:T12)</f>
        <v>4560</v>
      </c>
    </row>
    <row r="13" spans="1:21" ht="15">
      <c r="A13" s="600"/>
      <c r="B13" s="354" t="s">
        <v>456</v>
      </c>
      <c r="C13" s="377"/>
      <c r="D13" s="377"/>
      <c r="E13" s="377"/>
      <c r="F13" s="377"/>
      <c r="G13" s="377"/>
      <c r="H13" s="377"/>
      <c r="I13" s="377"/>
      <c r="J13" s="377"/>
      <c r="K13" s="377"/>
      <c r="L13" s="377"/>
      <c r="M13" s="377"/>
      <c r="N13" s="377"/>
      <c r="O13" s="377"/>
      <c r="P13" s="377"/>
      <c r="Q13" s="377"/>
      <c r="R13" s="377"/>
      <c r="S13" s="377"/>
      <c r="T13" s="377">
        <v>260800</v>
      </c>
      <c r="U13" s="377">
        <f>SUM(C13:T13)</f>
        <v>260800</v>
      </c>
    </row>
    <row r="14" spans="1:21" ht="15">
      <c r="A14" s="600"/>
      <c r="B14" s="354" t="s">
        <v>401</v>
      </c>
      <c r="C14" s="377"/>
      <c r="D14" s="377"/>
      <c r="E14" s="377"/>
      <c r="F14" s="377"/>
      <c r="G14" s="377"/>
      <c r="H14" s="377"/>
      <c r="I14" s="377"/>
      <c r="J14" s="377"/>
      <c r="K14" s="377"/>
      <c r="L14" s="377"/>
      <c r="M14" s="377"/>
      <c r="N14" s="377"/>
      <c r="O14" s="377"/>
      <c r="P14" s="377"/>
      <c r="Q14" s="377"/>
      <c r="R14" s="377"/>
      <c r="S14" s="377"/>
      <c r="T14" s="377">
        <v>1349900</v>
      </c>
      <c r="U14" s="377">
        <f>SUM(C14:T14)</f>
        <v>1349900</v>
      </c>
    </row>
    <row r="15" spans="1:21" s="352" customFormat="1" ht="43.5" customHeight="1" thickBot="1">
      <c r="A15" s="600"/>
      <c r="B15" s="357" t="s">
        <v>479</v>
      </c>
      <c r="C15" s="383"/>
      <c r="D15" s="383"/>
      <c r="E15" s="383"/>
      <c r="F15" s="383"/>
      <c r="G15" s="383"/>
      <c r="H15" s="383"/>
      <c r="I15" s="383"/>
      <c r="J15" s="383"/>
      <c r="K15" s="383"/>
      <c r="L15" s="383"/>
      <c r="M15" s="383"/>
      <c r="N15" s="383"/>
      <c r="O15" s="383"/>
      <c r="P15" s="383"/>
      <c r="Q15" s="383"/>
      <c r="R15" s="383"/>
      <c r="S15" s="383"/>
      <c r="T15" s="383">
        <f>SUM(T12:T14)</f>
        <v>1615260</v>
      </c>
      <c r="U15" s="383">
        <f>SUM(U12:U14)</f>
        <v>1615260</v>
      </c>
    </row>
    <row r="16" spans="1:21" s="356" customFormat="1" ht="27.75" customHeight="1" thickBot="1" thickTop="1">
      <c r="A16" s="617" t="s">
        <v>480</v>
      </c>
      <c r="B16" s="617"/>
      <c r="C16" s="384"/>
      <c r="D16" s="384"/>
      <c r="E16" s="384"/>
      <c r="F16" s="384"/>
      <c r="G16" s="384"/>
      <c r="H16" s="384"/>
      <c r="I16" s="384"/>
      <c r="J16" s="384"/>
      <c r="K16" s="384"/>
      <c r="L16" s="384"/>
      <c r="M16" s="384"/>
      <c r="N16" s="384"/>
      <c r="O16" s="384"/>
      <c r="P16" s="384"/>
      <c r="Q16" s="384"/>
      <c r="R16" s="384"/>
      <c r="S16" s="384"/>
      <c r="T16" s="384">
        <f>T11+T15</f>
        <v>2334247</v>
      </c>
      <c r="U16" s="384">
        <f>U11+U15</f>
        <v>2334247</v>
      </c>
    </row>
    <row r="17" ht="15" thickTop="1"/>
    <row r="22" spans="1:21" ht="57" customHeight="1">
      <c r="A22" s="612" t="s">
        <v>397</v>
      </c>
      <c r="B22" s="613"/>
      <c r="C22" s="620" t="s">
        <v>476</v>
      </c>
      <c r="D22" s="620"/>
      <c r="E22" s="612" t="s">
        <v>477</v>
      </c>
      <c r="F22" s="613"/>
      <c r="G22" s="620" t="s">
        <v>404</v>
      </c>
      <c r="H22" s="620"/>
      <c r="I22" s="322" t="s">
        <v>405</v>
      </c>
      <c r="J22" s="614" t="s">
        <v>407</v>
      </c>
      <c r="K22" s="615"/>
      <c r="L22" s="616"/>
      <c r="M22" s="612" t="s">
        <v>460</v>
      </c>
      <c r="N22" s="613"/>
      <c r="O22" s="612" t="s">
        <v>425</v>
      </c>
      <c r="P22" s="613"/>
      <c r="Q22" s="347" t="s">
        <v>409</v>
      </c>
      <c r="R22" s="597" t="s">
        <v>411</v>
      </c>
      <c r="S22" s="597"/>
      <c r="T22" s="322" t="s">
        <v>412</v>
      </c>
      <c r="U22" s="620" t="s">
        <v>461</v>
      </c>
    </row>
    <row r="23" spans="1:21" ht="99.75">
      <c r="A23" s="322" t="s">
        <v>360</v>
      </c>
      <c r="B23" s="322" t="s">
        <v>418</v>
      </c>
      <c r="C23" s="322" t="s">
        <v>398</v>
      </c>
      <c r="D23" s="322" t="s">
        <v>399</v>
      </c>
      <c r="E23" s="322" t="s">
        <v>365</v>
      </c>
      <c r="F23" s="496" t="s">
        <v>599</v>
      </c>
      <c r="G23" s="322" t="s">
        <v>366</v>
      </c>
      <c r="H23" s="322" t="s">
        <v>367</v>
      </c>
      <c r="I23" s="322" t="s">
        <v>471</v>
      </c>
      <c r="J23" s="322" t="s">
        <v>374</v>
      </c>
      <c r="K23" s="322" t="s">
        <v>408</v>
      </c>
      <c r="L23" s="322" t="s">
        <v>376</v>
      </c>
      <c r="M23" s="496" t="s">
        <v>603</v>
      </c>
      <c r="N23" s="322" t="s">
        <v>369</v>
      </c>
      <c r="O23" s="322" t="s">
        <v>370</v>
      </c>
      <c r="P23" s="322" t="s">
        <v>371</v>
      </c>
      <c r="Q23" s="322" t="s">
        <v>410</v>
      </c>
      <c r="R23" s="348" t="s">
        <v>372</v>
      </c>
      <c r="S23" s="322" t="s">
        <v>373</v>
      </c>
      <c r="T23" s="322" t="s">
        <v>94</v>
      </c>
      <c r="U23" s="620"/>
    </row>
    <row r="24" spans="1:21" ht="26.25" customHeight="1">
      <c r="A24" s="602" t="s">
        <v>96</v>
      </c>
      <c r="B24" s="250" t="s">
        <v>413</v>
      </c>
      <c r="C24" s="377">
        <v>471240</v>
      </c>
      <c r="D24" s="377"/>
      <c r="E24" s="377"/>
      <c r="F24" s="377"/>
      <c r="G24" s="377"/>
      <c r="H24" s="377"/>
      <c r="I24" s="377"/>
      <c r="J24" s="377"/>
      <c r="K24" s="377"/>
      <c r="L24" s="377"/>
      <c r="M24" s="377"/>
      <c r="N24" s="377"/>
      <c r="O24" s="377"/>
      <c r="P24" s="377"/>
      <c r="Q24" s="377"/>
      <c r="R24" s="377"/>
      <c r="S24" s="377"/>
      <c r="T24" s="377"/>
      <c r="U24" s="377">
        <f aca="true" t="shared" si="0" ref="U24:U29">SUM(C24:T24)</f>
        <v>471240</v>
      </c>
    </row>
    <row r="25" spans="1:21" ht="41.25" customHeight="1">
      <c r="A25" s="602"/>
      <c r="B25" s="255" t="s">
        <v>414</v>
      </c>
      <c r="C25" s="377">
        <v>38610</v>
      </c>
      <c r="D25" s="377"/>
      <c r="E25" s="377"/>
      <c r="F25" s="377"/>
      <c r="G25" s="377"/>
      <c r="H25" s="377"/>
      <c r="I25" s="377"/>
      <c r="J25" s="377"/>
      <c r="K25" s="377"/>
      <c r="L25" s="377"/>
      <c r="M25" s="377"/>
      <c r="N25" s="377"/>
      <c r="O25" s="377"/>
      <c r="P25" s="377"/>
      <c r="Q25" s="377"/>
      <c r="R25" s="377"/>
      <c r="S25" s="377"/>
      <c r="T25" s="377"/>
      <c r="U25" s="377">
        <f t="shared" si="0"/>
        <v>38610</v>
      </c>
    </row>
    <row r="26" spans="1:21" ht="30">
      <c r="A26" s="602"/>
      <c r="B26" s="241" t="s">
        <v>415</v>
      </c>
      <c r="C26" s="377">
        <v>38610</v>
      </c>
      <c r="D26" s="377"/>
      <c r="E26" s="377"/>
      <c r="F26" s="377"/>
      <c r="G26" s="377"/>
      <c r="H26" s="377"/>
      <c r="I26" s="377"/>
      <c r="J26" s="377"/>
      <c r="K26" s="377"/>
      <c r="L26" s="377"/>
      <c r="M26" s="377"/>
      <c r="N26" s="377"/>
      <c r="O26" s="377"/>
      <c r="P26" s="377"/>
      <c r="Q26" s="377"/>
      <c r="R26" s="377"/>
      <c r="S26" s="377"/>
      <c r="T26" s="377"/>
      <c r="U26" s="377">
        <f t="shared" si="0"/>
        <v>38610</v>
      </c>
    </row>
    <row r="27" spans="1:21" ht="69.75" customHeight="1">
      <c r="A27" s="602"/>
      <c r="B27" s="255" t="s">
        <v>496</v>
      </c>
      <c r="C27" s="377">
        <v>79200</v>
      </c>
      <c r="D27" s="377"/>
      <c r="E27" s="377"/>
      <c r="F27" s="377"/>
      <c r="G27" s="377"/>
      <c r="H27" s="377"/>
      <c r="I27" s="377"/>
      <c r="J27" s="377"/>
      <c r="K27" s="377"/>
      <c r="L27" s="377"/>
      <c r="M27" s="377"/>
      <c r="N27" s="377"/>
      <c r="O27" s="377"/>
      <c r="P27" s="377"/>
      <c r="Q27" s="377"/>
      <c r="R27" s="377"/>
      <c r="S27" s="377"/>
      <c r="T27" s="377"/>
      <c r="U27" s="377">
        <f t="shared" si="0"/>
        <v>79200</v>
      </c>
    </row>
    <row r="28" spans="1:21" ht="26.25" customHeight="1">
      <c r="A28" s="602"/>
      <c r="B28" s="255" t="s">
        <v>417</v>
      </c>
      <c r="C28" s="377">
        <v>2211600</v>
      </c>
      <c r="D28" s="377"/>
      <c r="E28" s="377"/>
      <c r="F28" s="377"/>
      <c r="G28" s="377"/>
      <c r="H28" s="377"/>
      <c r="I28" s="377"/>
      <c r="J28" s="377"/>
      <c r="K28" s="377"/>
      <c r="L28" s="377"/>
      <c r="M28" s="377"/>
      <c r="N28" s="377"/>
      <c r="O28" s="377"/>
      <c r="P28" s="377"/>
      <c r="Q28" s="377"/>
      <c r="R28" s="377"/>
      <c r="S28" s="377"/>
      <c r="T28" s="377"/>
      <c r="U28" s="377">
        <f t="shared" si="0"/>
        <v>2211600</v>
      </c>
    </row>
    <row r="29" spans="1:21" ht="21.75" customHeight="1" thickBot="1">
      <c r="A29" s="622" t="s">
        <v>478</v>
      </c>
      <c r="B29" s="623"/>
      <c r="C29" s="383">
        <f>SUM(C24:C28)</f>
        <v>2839260</v>
      </c>
      <c r="D29" s="385"/>
      <c r="E29" s="385"/>
      <c r="F29" s="385"/>
      <c r="G29" s="385"/>
      <c r="H29" s="385"/>
      <c r="I29" s="385"/>
      <c r="J29" s="385"/>
      <c r="K29" s="385"/>
      <c r="L29" s="385"/>
      <c r="M29" s="385"/>
      <c r="N29" s="385"/>
      <c r="O29" s="385"/>
      <c r="P29" s="385"/>
      <c r="Q29" s="385"/>
      <c r="R29" s="385"/>
      <c r="S29" s="385"/>
      <c r="T29" s="385"/>
      <c r="U29" s="383">
        <f t="shared" si="0"/>
        <v>2839260</v>
      </c>
    </row>
    <row r="30" spans="1:21" s="356" customFormat="1" ht="16.5" thickBot="1" thickTop="1">
      <c r="A30" s="621" t="s">
        <v>480</v>
      </c>
      <c r="B30" s="621"/>
      <c r="C30" s="384">
        <f>C29</f>
        <v>2839260</v>
      </c>
      <c r="D30" s="384"/>
      <c r="E30" s="384"/>
      <c r="F30" s="384"/>
      <c r="G30" s="384"/>
      <c r="H30" s="384"/>
      <c r="I30" s="384"/>
      <c r="J30" s="384"/>
      <c r="K30" s="384"/>
      <c r="L30" s="384"/>
      <c r="M30" s="384"/>
      <c r="N30" s="384"/>
      <c r="O30" s="384"/>
      <c r="P30" s="384"/>
      <c r="Q30" s="384"/>
      <c r="R30" s="384"/>
      <c r="S30" s="384"/>
      <c r="T30" s="384"/>
      <c r="U30" s="384">
        <f>U29</f>
        <v>2839260</v>
      </c>
    </row>
    <row r="31" spans="1:21" ht="15.75" customHeight="1">
      <c r="A31" s="601" t="s">
        <v>95</v>
      </c>
      <c r="B31" s="249" t="s">
        <v>419</v>
      </c>
      <c r="C31" s="388">
        <v>2530326</v>
      </c>
      <c r="D31" s="303">
        <v>1077100</v>
      </c>
      <c r="E31" s="303"/>
      <c r="F31" s="303"/>
      <c r="G31" s="303">
        <v>479470</v>
      </c>
      <c r="H31" s="303"/>
      <c r="I31" s="303"/>
      <c r="J31" s="303">
        <v>606350</v>
      </c>
      <c r="K31" s="303"/>
      <c r="L31" s="303"/>
      <c r="M31" s="303"/>
      <c r="N31" s="303"/>
      <c r="O31" s="303"/>
      <c r="P31" s="303"/>
      <c r="Q31" s="303"/>
      <c r="R31" s="303">
        <v>459820</v>
      </c>
      <c r="S31" s="303"/>
      <c r="T31" s="316"/>
      <c r="U31" s="389">
        <f aca="true" t="shared" si="1" ref="U31:U38">SUM(C31:T31)</f>
        <v>5153066</v>
      </c>
    </row>
    <row r="32" spans="1:21" ht="29.25" customHeight="1">
      <c r="A32" s="601"/>
      <c r="B32" s="250" t="s">
        <v>484</v>
      </c>
      <c r="C32" s="388" t="s">
        <v>7</v>
      </c>
      <c r="D32" s="303">
        <v>15600</v>
      </c>
      <c r="E32" s="303"/>
      <c r="F32" s="303"/>
      <c r="G32" s="303">
        <v>0</v>
      </c>
      <c r="H32" s="303"/>
      <c r="I32" s="303"/>
      <c r="J32" s="303">
        <v>15600</v>
      </c>
      <c r="K32" s="303"/>
      <c r="L32" s="303"/>
      <c r="M32" s="303"/>
      <c r="N32" s="303"/>
      <c r="O32" s="303"/>
      <c r="P32" s="303"/>
      <c r="Q32" s="303"/>
      <c r="R32" s="303"/>
      <c r="S32" s="303"/>
      <c r="T32" s="316"/>
      <c r="U32" s="389">
        <f t="shared" si="1"/>
        <v>31200</v>
      </c>
    </row>
    <row r="33" spans="1:21" ht="15">
      <c r="A33" s="602"/>
      <c r="B33" s="264" t="s">
        <v>420</v>
      </c>
      <c r="C33" s="320">
        <v>200200</v>
      </c>
      <c r="D33" s="299">
        <v>38500</v>
      </c>
      <c r="E33" s="299"/>
      <c r="F33" s="299"/>
      <c r="G33" s="299">
        <v>38500</v>
      </c>
      <c r="H33" s="299"/>
      <c r="I33" s="299"/>
      <c r="J33" s="299">
        <v>38500</v>
      </c>
      <c r="K33" s="299"/>
      <c r="L33" s="299"/>
      <c r="M33" s="299"/>
      <c r="N33" s="299"/>
      <c r="O33" s="299"/>
      <c r="P33" s="299"/>
      <c r="Q33" s="299"/>
      <c r="R33" s="299">
        <v>38500</v>
      </c>
      <c r="S33" s="299"/>
      <c r="T33" s="313"/>
      <c r="U33" s="377">
        <f t="shared" si="1"/>
        <v>354200</v>
      </c>
    </row>
    <row r="34" spans="1:21" ht="15">
      <c r="A34" s="602"/>
      <c r="B34" s="257" t="s">
        <v>421</v>
      </c>
      <c r="C34" s="320">
        <v>0</v>
      </c>
      <c r="D34" s="299">
        <v>207600</v>
      </c>
      <c r="E34" s="299"/>
      <c r="F34" s="299"/>
      <c r="G34" s="299"/>
      <c r="H34" s="299"/>
      <c r="I34" s="299"/>
      <c r="J34" s="299">
        <v>0</v>
      </c>
      <c r="K34" s="299"/>
      <c r="L34" s="299"/>
      <c r="M34" s="299"/>
      <c r="N34" s="299"/>
      <c r="O34" s="299"/>
      <c r="P34" s="299"/>
      <c r="Q34" s="299"/>
      <c r="R34" s="299"/>
      <c r="S34" s="299"/>
      <c r="T34" s="313"/>
      <c r="U34" s="377">
        <f t="shared" si="1"/>
        <v>207600</v>
      </c>
    </row>
    <row r="35" spans="1:21" ht="30">
      <c r="A35" s="602"/>
      <c r="B35" s="241" t="s">
        <v>422</v>
      </c>
      <c r="C35" s="320">
        <v>0</v>
      </c>
      <c r="D35" s="299" t="s">
        <v>7</v>
      </c>
      <c r="E35" s="299"/>
      <c r="F35" s="299"/>
      <c r="G35" s="299"/>
      <c r="H35" s="299"/>
      <c r="I35" s="299"/>
      <c r="J35" s="299">
        <v>0</v>
      </c>
      <c r="K35" s="299"/>
      <c r="L35" s="299"/>
      <c r="M35" s="299"/>
      <c r="N35" s="299"/>
      <c r="O35" s="299"/>
      <c r="P35" s="299"/>
      <c r="Q35" s="299"/>
      <c r="R35" s="299"/>
      <c r="S35" s="299"/>
      <c r="T35" s="313"/>
      <c r="U35" s="377">
        <f t="shared" si="1"/>
        <v>0</v>
      </c>
    </row>
    <row r="36" spans="1:21" ht="30">
      <c r="A36" s="602"/>
      <c r="B36" s="241" t="s">
        <v>423</v>
      </c>
      <c r="C36" s="320">
        <v>860620</v>
      </c>
      <c r="D36" s="299">
        <v>119660</v>
      </c>
      <c r="E36" s="299"/>
      <c r="F36" s="299"/>
      <c r="G36" s="299">
        <v>88176</v>
      </c>
      <c r="H36" s="299"/>
      <c r="I36" s="299"/>
      <c r="J36" s="299">
        <v>255030</v>
      </c>
      <c r="K36" s="299"/>
      <c r="L36" s="299"/>
      <c r="M36" s="299"/>
      <c r="N36" s="299"/>
      <c r="O36" s="299"/>
      <c r="P36" s="299"/>
      <c r="Q36" s="299"/>
      <c r="R36" s="299">
        <v>182850</v>
      </c>
      <c r="S36" s="299"/>
      <c r="T36" s="313"/>
      <c r="U36" s="377">
        <f t="shared" si="1"/>
        <v>1506336</v>
      </c>
    </row>
    <row r="37" spans="1:21" ht="30">
      <c r="A37" s="602"/>
      <c r="B37" s="241" t="s">
        <v>424</v>
      </c>
      <c r="C37" s="320">
        <v>136000</v>
      </c>
      <c r="D37" s="299">
        <v>22000</v>
      </c>
      <c r="E37" s="299"/>
      <c r="F37" s="299"/>
      <c r="G37" s="299" t="s">
        <v>7</v>
      </c>
      <c r="H37" s="299"/>
      <c r="I37" s="299"/>
      <c r="J37" s="299">
        <v>34000</v>
      </c>
      <c r="K37" s="299"/>
      <c r="L37" s="299"/>
      <c r="M37" s="299"/>
      <c r="N37" s="299"/>
      <c r="O37" s="299"/>
      <c r="P37" s="299"/>
      <c r="Q37" s="299"/>
      <c r="R37" s="299"/>
      <c r="S37" s="299"/>
      <c r="T37" s="313"/>
      <c r="U37" s="377">
        <f t="shared" si="1"/>
        <v>192000</v>
      </c>
    </row>
    <row r="38" spans="1:21" ht="15.75" thickBot="1">
      <c r="A38" s="624" t="s">
        <v>478</v>
      </c>
      <c r="B38" s="625"/>
      <c r="C38" s="391">
        <f>SUM(C31:C37)</f>
        <v>3727146</v>
      </c>
      <c r="D38" s="392">
        <f>SUM(D31:D37)</f>
        <v>1480460</v>
      </c>
      <c r="E38" s="392"/>
      <c r="F38" s="392"/>
      <c r="G38" s="392">
        <f>SUM(G31:G37)</f>
        <v>606146</v>
      </c>
      <c r="H38" s="392"/>
      <c r="I38" s="392"/>
      <c r="J38" s="392">
        <f>SUM(J31:J37)</f>
        <v>949480</v>
      </c>
      <c r="K38" s="392"/>
      <c r="L38" s="392"/>
      <c r="M38" s="392"/>
      <c r="N38" s="392"/>
      <c r="O38" s="392"/>
      <c r="P38" s="392"/>
      <c r="Q38" s="392"/>
      <c r="R38" s="392">
        <f>SUM(R31:R37)</f>
        <v>681170</v>
      </c>
      <c r="S38" s="392"/>
      <c r="T38" s="392"/>
      <c r="U38" s="393">
        <f t="shared" si="1"/>
        <v>7444402</v>
      </c>
    </row>
    <row r="39" ht="15" thickTop="1"/>
    <row r="43" spans="1:21" ht="51" customHeight="1">
      <c r="A43" s="612" t="s">
        <v>397</v>
      </c>
      <c r="B43" s="613"/>
      <c r="C43" s="620" t="s">
        <v>476</v>
      </c>
      <c r="D43" s="620"/>
      <c r="E43" s="612" t="s">
        <v>477</v>
      </c>
      <c r="F43" s="613"/>
      <c r="G43" s="620" t="s">
        <v>404</v>
      </c>
      <c r="H43" s="620"/>
      <c r="I43" s="322" t="s">
        <v>405</v>
      </c>
      <c r="J43" s="614" t="s">
        <v>407</v>
      </c>
      <c r="K43" s="615"/>
      <c r="L43" s="616"/>
      <c r="M43" s="612" t="s">
        <v>460</v>
      </c>
      <c r="N43" s="613"/>
      <c r="O43" s="612" t="s">
        <v>425</v>
      </c>
      <c r="P43" s="613"/>
      <c r="Q43" s="347" t="s">
        <v>409</v>
      </c>
      <c r="R43" s="597" t="s">
        <v>411</v>
      </c>
      <c r="S43" s="597"/>
      <c r="T43" s="322" t="s">
        <v>412</v>
      </c>
      <c r="U43" s="620" t="s">
        <v>461</v>
      </c>
    </row>
    <row r="44" spans="1:21" ht="53.25" customHeight="1">
      <c r="A44" s="322" t="s">
        <v>360</v>
      </c>
      <c r="B44" s="322" t="s">
        <v>418</v>
      </c>
      <c r="C44" s="322" t="s">
        <v>398</v>
      </c>
      <c r="D44" s="322" t="s">
        <v>399</v>
      </c>
      <c r="E44" s="322" t="s">
        <v>365</v>
      </c>
      <c r="F44" s="496" t="s">
        <v>599</v>
      </c>
      <c r="G44" s="322" t="s">
        <v>366</v>
      </c>
      <c r="H44" s="322" t="s">
        <v>367</v>
      </c>
      <c r="I44" s="322" t="s">
        <v>471</v>
      </c>
      <c r="J44" s="322" t="s">
        <v>374</v>
      </c>
      <c r="K44" s="322" t="s">
        <v>408</v>
      </c>
      <c r="L44" s="322" t="s">
        <v>376</v>
      </c>
      <c r="M44" s="496" t="s">
        <v>603</v>
      </c>
      <c r="N44" s="322" t="s">
        <v>369</v>
      </c>
      <c r="O44" s="322" t="s">
        <v>370</v>
      </c>
      <c r="P44" s="322" t="s">
        <v>371</v>
      </c>
      <c r="Q44" s="322" t="s">
        <v>410</v>
      </c>
      <c r="R44" s="348" t="s">
        <v>372</v>
      </c>
      <c r="S44" s="322" t="s">
        <v>373</v>
      </c>
      <c r="T44" s="322" t="s">
        <v>94</v>
      </c>
      <c r="U44" s="620"/>
    </row>
    <row r="45" spans="1:21" ht="15">
      <c r="A45" s="602" t="s">
        <v>462</v>
      </c>
      <c r="B45" s="265" t="s">
        <v>419</v>
      </c>
      <c r="C45" s="323"/>
      <c r="D45" s="299"/>
      <c r="E45" s="299"/>
      <c r="F45" s="299"/>
      <c r="G45" s="299">
        <v>254840</v>
      </c>
      <c r="H45" s="299"/>
      <c r="I45" s="299"/>
      <c r="J45" s="299"/>
      <c r="K45" s="299"/>
      <c r="L45" s="299"/>
      <c r="M45" s="299"/>
      <c r="N45" s="299"/>
      <c r="O45" s="299"/>
      <c r="P45" s="299"/>
      <c r="Q45" s="299"/>
      <c r="R45" s="299"/>
      <c r="S45" s="299"/>
      <c r="T45" s="313"/>
      <c r="U45" s="377">
        <f>SUM(C45:T45)</f>
        <v>254840</v>
      </c>
    </row>
    <row r="46" spans="1:21" ht="30">
      <c r="A46" s="602"/>
      <c r="B46" s="362" t="s">
        <v>423</v>
      </c>
      <c r="C46" s="323"/>
      <c r="D46" s="299"/>
      <c r="E46" s="299"/>
      <c r="F46" s="299"/>
      <c r="G46" s="299">
        <v>75200</v>
      </c>
      <c r="H46" s="299"/>
      <c r="I46" s="299"/>
      <c r="J46" s="299"/>
      <c r="K46" s="299"/>
      <c r="L46" s="299"/>
      <c r="M46" s="299"/>
      <c r="N46" s="299"/>
      <c r="O46" s="299"/>
      <c r="P46" s="299"/>
      <c r="Q46" s="299"/>
      <c r="R46" s="299"/>
      <c r="S46" s="299"/>
      <c r="T46" s="313"/>
      <c r="U46" s="377">
        <f>SUM(C46:T46)</f>
        <v>75200</v>
      </c>
    </row>
    <row r="47" spans="1:21" ht="30">
      <c r="A47" s="602"/>
      <c r="B47" s="255" t="s">
        <v>424</v>
      </c>
      <c r="C47" s="323"/>
      <c r="D47" s="299"/>
      <c r="E47" s="299"/>
      <c r="F47" s="299"/>
      <c r="G47" s="299">
        <v>16000</v>
      </c>
      <c r="H47" s="299"/>
      <c r="I47" s="299"/>
      <c r="J47" s="299"/>
      <c r="K47" s="299"/>
      <c r="L47" s="299"/>
      <c r="M47" s="299"/>
      <c r="N47" s="299"/>
      <c r="O47" s="299"/>
      <c r="P47" s="299"/>
      <c r="Q47" s="299"/>
      <c r="R47" s="299"/>
      <c r="S47" s="299"/>
      <c r="T47" s="313"/>
      <c r="U47" s="377">
        <f>SUM(C47:T47)</f>
        <v>16000</v>
      </c>
    </row>
    <row r="48" spans="1:21" ht="45.75" thickBot="1">
      <c r="A48" s="626"/>
      <c r="B48" s="358" t="s">
        <v>479</v>
      </c>
      <c r="C48" s="391"/>
      <c r="D48" s="392"/>
      <c r="E48" s="392"/>
      <c r="F48" s="392"/>
      <c r="G48" s="392">
        <f>SUM(G45:G47)</f>
        <v>346040</v>
      </c>
      <c r="H48" s="392"/>
      <c r="I48" s="392"/>
      <c r="J48" s="392"/>
      <c r="K48" s="392"/>
      <c r="L48" s="392"/>
      <c r="M48" s="392"/>
      <c r="N48" s="392"/>
      <c r="O48" s="392"/>
      <c r="P48" s="392"/>
      <c r="Q48" s="392"/>
      <c r="R48" s="392"/>
      <c r="S48" s="392"/>
      <c r="T48" s="392"/>
      <c r="U48" s="383">
        <f>SUM(C48:T48)</f>
        <v>346040</v>
      </c>
    </row>
    <row r="49" spans="1:21" s="356" customFormat="1" ht="16.5" thickBot="1" thickTop="1">
      <c r="A49" s="627" t="s">
        <v>480</v>
      </c>
      <c r="B49" s="627"/>
      <c r="C49" s="386">
        <f aca="true" t="shared" si="2" ref="C49:U49">C38+C48</f>
        <v>3727146</v>
      </c>
      <c r="D49" s="386">
        <f t="shared" si="2"/>
        <v>1480460</v>
      </c>
      <c r="E49" s="386">
        <f t="shared" si="2"/>
        <v>0</v>
      </c>
      <c r="F49" s="386"/>
      <c r="G49" s="386">
        <f t="shared" si="2"/>
        <v>952186</v>
      </c>
      <c r="H49" s="386">
        <f t="shared" si="2"/>
        <v>0</v>
      </c>
      <c r="I49" s="386">
        <f t="shared" si="2"/>
        <v>0</v>
      </c>
      <c r="J49" s="386">
        <f t="shared" si="2"/>
        <v>949480</v>
      </c>
      <c r="K49" s="386">
        <f t="shared" si="2"/>
        <v>0</v>
      </c>
      <c r="L49" s="386">
        <f t="shared" si="2"/>
        <v>0</v>
      </c>
      <c r="M49" s="386"/>
      <c r="N49" s="386">
        <f t="shared" si="2"/>
        <v>0</v>
      </c>
      <c r="O49" s="386">
        <f t="shared" si="2"/>
        <v>0</v>
      </c>
      <c r="P49" s="386">
        <f t="shared" si="2"/>
        <v>0</v>
      </c>
      <c r="Q49" s="386">
        <f t="shared" si="2"/>
        <v>0</v>
      </c>
      <c r="R49" s="386">
        <f t="shared" si="2"/>
        <v>681170</v>
      </c>
      <c r="S49" s="386">
        <f t="shared" si="2"/>
        <v>0</v>
      </c>
      <c r="T49" s="386">
        <f t="shared" si="2"/>
        <v>0</v>
      </c>
      <c r="U49" s="386">
        <f t="shared" si="2"/>
        <v>7790442</v>
      </c>
    </row>
    <row r="50" spans="1:21" ht="60">
      <c r="A50" s="633" t="s">
        <v>98</v>
      </c>
      <c r="B50" s="241" t="s">
        <v>427</v>
      </c>
      <c r="C50" s="389">
        <v>378000</v>
      </c>
      <c r="D50" s="389">
        <v>112000</v>
      </c>
      <c r="E50" s="389"/>
      <c r="F50" s="389"/>
      <c r="G50" s="389">
        <v>100000</v>
      </c>
      <c r="H50" s="389"/>
      <c r="I50" s="389"/>
      <c r="J50" s="389">
        <v>50000</v>
      </c>
      <c r="K50" s="389"/>
      <c r="L50" s="389"/>
      <c r="M50" s="389"/>
      <c r="N50" s="389"/>
      <c r="O50" s="389"/>
      <c r="P50" s="389"/>
      <c r="Q50" s="389"/>
      <c r="R50" s="389">
        <v>50000</v>
      </c>
      <c r="S50" s="389"/>
      <c r="T50" s="389"/>
      <c r="U50" s="389">
        <f>SUM(C50:T50)</f>
        <v>690000</v>
      </c>
    </row>
    <row r="51" spans="1:21" ht="42.75" customHeight="1">
      <c r="A51" s="600"/>
      <c r="B51" s="241" t="s">
        <v>485</v>
      </c>
      <c r="C51" s="389">
        <v>30000</v>
      </c>
      <c r="D51" s="389">
        <v>10000</v>
      </c>
      <c r="E51" s="389"/>
      <c r="F51" s="389"/>
      <c r="G51" s="389">
        <v>10000</v>
      </c>
      <c r="H51" s="389"/>
      <c r="I51" s="389"/>
      <c r="J51" s="389">
        <v>10000</v>
      </c>
      <c r="K51" s="389"/>
      <c r="L51" s="389"/>
      <c r="M51" s="389"/>
      <c r="N51" s="389"/>
      <c r="O51" s="389"/>
      <c r="P51" s="389"/>
      <c r="Q51" s="389"/>
      <c r="R51" s="389">
        <v>5000</v>
      </c>
      <c r="S51" s="389"/>
      <c r="T51" s="389"/>
      <c r="U51" s="389">
        <f>SUM(C51:T51)</f>
        <v>65000</v>
      </c>
    </row>
    <row r="52" spans="1:21" ht="15">
      <c r="A52" s="600"/>
      <c r="B52" s="257" t="s">
        <v>428</v>
      </c>
      <c r="C52" s="377">
        <v>36000</v>
      </c>
      <c r="D52" s="377">
        <v>20000</v>
      </c>
      <c r="E52" s="377"/>
      <c r="F52" s="377"/>
      <c r="G52" s="377"/>
      <c r="H52" s="377"/>
      <c r="I52" s="377"/>
      <c r="J52" s="377"/>
      <c r="K52" s="377"/>
      <c r="L52" s="377"/>
      <c r="M52" s="377"/>
      <c r="N52" s="377"/>
      <c r="O52" s="377"/>
      <c r="P52" s="377"/>
      <c r="Q52" s="377"/>
      <c r="R52" s="377">
        <v>21900</v>
      </c>
      <c r="S52" s="377"/>
      <c r="T52" s="377"/>
      <c r="U52" s="377">
        <f>SUM(C52:T52)</f>
        <v>77900</v>
      </c>
    </row>
    <row r="53" spans="1:21" ht="30">
      <c r="A53" s="601"/>
      <c r="B53" s="241" t="s">
        <v>429</v>
      </c>
      <c r="C53" s="377">
        <v>30000</v>
      </c>
      <c r="D53" s="377">
        <v>30000</v>
      </c>
      <c r="E53" s="377"/>
      <c r="F53" s="377"/>
      <c r="G53" s="377"/>
      <c r="H53" s="377"/>
      <c r="I53" s="377"/>
      <c r="J53" s="377">
        <v>20000</v>
      </c>
      <c r="K53" s="377"/>
      <c r="L53" s="377"/>
      <c r="M53" s="377"/>
      <c r="N53" s="377"/>
      <c r="O53" s="377"/>
      <c r="P53" s="377"/>
      <c r="Q53" s="377"/>
      <c r="R53" s="377">
        <v>10000</v>
      </c>
      <c r="S53" s="377"/>
      <c r="T53" s="377"/>
      <c r="U53" s="377">
        <f>SUM(C53:T53)</f>
        <v>90000</v>
      </c>
    </row>
    <row r="54" spans="1:21" ht="15.75" thickBot="1">
      <c r="A54" s="624" t="s">
        <v>478</v>
      </c>
      <c r="B54" s="625"/>
      <c r="C54" s="383">
        <f>SUM(C50:C53)</f>
        <v>474000</v>
      </c>
      <c r="D54" s="383">
        <f>SUM(D50:D53)</f>
        <v>172000</v>
      </c>
      <c r="E54" s="383"/>
      <c r="F54" s="383"/>
      <c r="G54" s="383">
        <f>SUM(G50:G53)</f>
        <v>110000</v>
      </c>
      <c r="H54" s="383"/>
      <c r="I54" s="383"/>
      <c r="J54" s="383">
        <f>SUM(J50:J53)</f>
        <v>80000</v>
      </c>
      <c r="K54" s="383"/>
      <c r="L54" s="383"/>
      <c r="M54" s="383"/>
      <c r="N54" s="383"/>
      <c r="O54" s="383"/>
      <c r="P54" s="383"/>
      <c r="Q54" s="383"/>
      <c r="R54" s="383">
        <f>SUM(R50:R53)</f>
        <v>86900</v>
      </c>
      <c r="S54" s="383"/>
      <c r="T54" s="383"/>
      <c r="U54" s="383">
        <f>SUM(C54:T54)</f>
        <v>922900</v>
      </c>
    </row>
    <row r="55" spans="1:21" ht="31.5" customHeight="1" thickTop="1">
      <c r="A55" s="628" t="s">
        <v>463</v>
      </c>
      <c r="B55" s="361" t="s">
        <v>429</v>
      </c>
      <c r="C55" s="389"/>
      <c r="D55" s="389"/>
      <c r="E55" s="389"/>
      <c r="F55" s="389"/>
      <c r="G55" s="389" t="s">
        <v>7</v>
      </c>
      <c r="H55" s="389"/>
      <c r="I55" s="389"/>
      <c r="J55" s="389"/>
      <c r="K55" s="389"/>
      <c r="L55" s="389"/>
      <c r="M55" s="389"/>
      <c r="N55" s="389"/>
      <c r="O55" s="389"/>
      <c r="P55" s="389"/>
      <c r="Q55" s="389"/>
      <c r="R55" s="389"/>
      <c r="S55" s="389"/>
      <c r="T55" s="389"/>
      <c r="U55" s="389"/>
    </row>
    <row r="56" spans="1:21" ht="44.25" customHeight="1" thickBot="1">
      <c r="A56" s="629"/>
      <c r="B56" s="355" t="s">
        <v>479</v>
      </c>
      <c r="C56" s="383"/>
      <c r="D56" s="383"/>
      <c r="E56" s="383"/>
      <c r="F56" s="383"/>
      <c r="G56" s="383">
        <f>SUM(G55)</f>
        <v>0</v>
      </c>
      <c r="H56" s="383"/>
      <c r="I56" s="383"/>
      <c r="J56" s="383"/>
      <c r="K56" s="383"/>
      <c r="L56" s="383"/>
      <c r="M56" s="383"/>
      <c r="N56" s="383"/>
      <c r="O56" s="383"/>
      <c r="P56" s="383"/>
      <c r="Q56" s="383"/>
      <c r="R56" s="383"/>
      <c r="S56" s="383"/>
      <c r="T56" s="383"/>
      <c r="U56" s="383">
        <f>SUM(C56:T56)</f>
        <v>0</v>
      </c>
    </row>
    <row r="57" spans="1:21" ht="24.75" customHeight="1" thickBot="1" thickTop="1">
      <c r="A57" s="627" t="s">
        <v>480</v>
      </c>
      <c r="B57" s="627"/>
      <c r="C57" s="394">
        <f aca="true" t="shared" si="3" ref="C57:U57">C54+C56</f>
        <v>474000</v>
      </c>
      <c r="D57" s="394">
        <f t="shared" si="3"/>
        <v>172000</v>
      </c>
      <c r="E57" s="394">
        <f t="shared" si="3"/>
        <v>0</v>
      </c>
      <c r="F57" s="394"/>
      <c r="G57" s="394">
        <f t="shared" si="3"/>
        <v>110000</v>
      </c>
      <c r="H57" s="394">
        <f t="shared" si="3"/>
        <v>0</v>
      </c>
      <c r="I57" s="394">
        <f t="shared" si="3"/>
        <v>0</v>
      </c>
      <c r="J57" s="394">
        <f t="shared" si="3"/>
        <v>80000</v>
      </c>
      <c r="K57" s="394">
        <f t="shared" si="3"/>
        <v>0</v>
      </c>
      <c r="L57" s="394">
        <f t="shared" si="3"/>
        <v>0</v>
      </c>
      <c r="M57" s="394"/>
      <c r="N57" s="394">
        <f t="shared" si="3"/>
        <v>0</v>
      </c>
      <c r="O57" s="394">
        <f t="shared" si="3"/>
        <v>0</v>
      </c>
      <c r="P57" s="394">
        <f t="shared" si="3"/>
        <v>0</v>
      </c>
      <c r="Q57" s="394">
        <f t="shared" si="3"/>
        <v>0</v>
      </c>
      <c r="R57" s="394">
        <f t="shared" si="3"/>
        <v>86900</v>
      </c>
      <c r="S57" s="394">
        <f t="shared" si="3"/>
        <v>0</v>
      </c>
      <c r="T57" s="394">
        <f t="shared" si="3"/>
        <v>0</v>
      </c>
      <c r="U57" s="394">
        <f t="shared" si="3"/>
        <v>922900</v>
      </c>
    </row>
    <row r="63" spans="1:21" ht="42.75">
      <c r="A63" s="612" t="s">
        <v>397</v>
      </c>
      <c r="B63" s="613"/>
      <c r="C63" s="620" t="s">
        <v>476</v>
      </c>
      <c r="D63" s="620"/>
      <c r="E63" s="612" t="s">
        <v>477</v>
      </c>
      <c r="F63" s="613"/>
      <c r="G63" s="620" t="s">
        <v>404</v>
      </c>
      <c r="H63" s="620"/>
      <c r="I63" s="322" t="s">
        <v>405</v>
      </c>
      <c r="J63" s="614" t="s">
        <v>407</v>
      </c>
      <c r="K63" s="615"/>
      <c r="L63" s="616"/>
      <c r="M63" s="612" t="s">
        <v>460</v>
      </c>
      <c r="N63" s="613"/>
      <c r="O63" s="612" t="s">
        <v>425</v>
      </c>
      <c r="P63" s="613"/>
      <c r="Q63" s="347" t="s">
        <v>409</v>
      </c>
      <c r="R63" s="597" t="s">
        <v>411</v>
      </c>
      <c r="S63" s="597"/>
      <c r="T63" s="322" t="s">
        <v>412</v>
      </c>
      <c r="U63" s="620" t="s">
        <v>461</v>
      </c>
    </row>
    <row r="64" spans="1:21" ht="99.75">
      <c r="A64" s="322" t="s">
        <v>360</v>
      </c>
      <c r="B64" s="322" t="s">
        <v>418</v>
      </c>
      <c r="C64" s="322" t="s">
        <v>398</v>
      </c>
      <c r="D64" s="322" t="s">
        <v>399</v>
      </c>
      <c r="E64" s="322" t="s">
        <v>365</v>
      </c>
      <c r="F64" s="496" t="s">
        <v>599</v>
      </c>
      <c r="G64" s="322" t="s">
        <v>366</v>
      </c>
      <c r="H64" s="322" t="s">
        <v>367</v>
      </c>
      <c r="I64" s="322" t="s">
        <v>471</v>
      </c>
      <c r="J64" s="322" t="s">
        <v>374</v>
      </c>
      <c r="K64" s="322" t="s">
        <v>408</v>
      </c>
      <c r="L64" s="322" t="s">
        <v>376</v>
      </c>
      <c r="M64" s="496" t="s">
        <v>603</v>
      </c>
      <c r="N64" s="322" t="s">
        <v>369</v>
      </c>
      <c r="O64" s="322" t="s">
        <v>370</v>
      </c>
      <c r="P64" s="322" t="s">
        <v>371</v>
      </c>
      <c r="Q64" s="322" t="s">
        <v>410</v>
      </c>
      <c r="R64" s="348" t="s">
        <v>372</v>
      </c>
      <c r="S64" s="322" t="s">
        <v>373</v>
      </c>
      <c r="T64" s="322" t="s">
        <v>94</v>
      </c>
      <c r="U64" s="620"/>
    </row>
    <row r="65" spans="1:21" ht="30">
      <c r="A65" s="599" t="s">
        <v>99</v>
      </c>
      <c r="B65" s="255" t="s">
        <v>464</v>
      </c>
      <c r="C65" s="377">
        <v>120000</v>
      </c>
      <c r="D65" s="377">
        <v>40000</v>
      </c>
      <c r="E65" s="377"/>
      <c r="F65" s="377"/>
      <c r="G65" s="377">
        <v>179600</v>
      </c>
      <c r="H65" s="377"/>
      <c r="I65" s="377"/>
      <c r="J65" s="377">
        <v>200000</v>
      </c>
      <c r="K65" s="377"/>
      <c r="L65" s="377"/>
      <c r="M65" s="377"/>
      <c r="N65" s="377">
        <v>0</v>
      </c>
      <c r="O65" s="377"/>
      <c r="P65" s="377"/>
      <c r="Q65" s="377"/>
      <c r="R65" s="377"/>
      <c r="S65" s="377"/>
      <c r="T65" s="377"/>
      <c r="U65" s="377">
        <f aca="true" t="shared" si="4" ref="U65:U71">SUM(C65:T65)</f>
        <v>539600</v>
      </c>
    </row>
    <row r="66" spans="1:21" ht="45">
      <c r="A66" s="600"/>
      <c r="B66" s="255" t="s">
        <v>431</v>
      </c>
      <c r="C66" s="377">
        <v>40000</v>
      </c>
      <c r="D66" s="377"/>
      <c r="E66" s="377"/>
      <c r="F66" s="377"/>
      <c r="G66" s="377"/>
      <c r="H66" s="377"/>
      <c r="I66" s="377"/>
      <c r="J66" s="377"/>
      <c r="K66" s="377"/>
      <c r="L66" s="377"/>
      <c r="M66" s="377"/>
      <c r="N66" s="377"/>
      <c r="O66" s="377"/>
      <c r="P66" s="377"/>
      <c r="Q66" s="377"/>
      <c r="R66" s="377"/>
      <c r="S66" s="377"/>
      <c r="T66" s="377"/>
      <c r="U66" s="377">
        <f t="shared" si="4"/>
        <v>40000</v>
      </c>
    </row>
    <row r="67" spans="1:21" ht="75">
      <c r="A67" s="600"/>
      <c r="B67" s="255" t="s">
        <v>432</v>
      </c>
      <c r="C67" s="377">
        <v>727640</v>
      </c>
      <c r="D67" s="377">
        <v>80000</v>
      </c>
      <c r="E67" s="377">
        <v>260000</v>
      </c>
      <c r="F67" s="377">
        <v>30000</v>
      </c>
      <c r="G67" s="377">
        <v>98500</v>
      </c>
      <c r="H67" s="377">
        <v>1331050</v>
      </c>
      <c r="I67" s="377">
        <v>450000</v>
      </c>
      <c r="J67" s="377">
        <v>40000</v>
      </c>
      <c r="K67" s="377"/>
      <c r="L67" s="377">
        <v>265500</v>
      </c>
      <c r="M67" s="377"/>
      <c r="N67" s="377">
        <v>90000</v>
      </c>
      <c r="O67" s="377">
        <v>150000</v>
      </c>
      <c r="P67" s="377">
        <v>200000</v>
      </c>
      <c r="Q67" s="377"/>
      <c r="R67" s="377">
        <v>330000</v>
      </c>
      <c r="S67" s="377">
        <v>30000</v>
      </c>
      <c r="T67" s="377"/>
      <c r="U67" s="377">
        <f t="shared" si="4"/>
        <v>4082690</v>
      </c>
    </row>
    <row r="68" spans="1:21" ht="30">
      <c r="A68" s="601"/>
      <c r="B68" s="241" t="s">
        <v>430</v>
      </c>
      <c r="C68" s="377">
        <v>134400</v>
      </c>
      <c r="D68" s="377"/>
      <c r="E68" s="377"/>
      <c r="F68" s="377"/>
      <c r="G68" s="377" t="s">
        <v>7</v>
      </c>
      <c r="H68" s="377"/>
      <c r="I68" s="377"/>
      <c r="J68" s="377"/>
      <c r="K68" s="377"/>
      <c r="L68" s="377"/>
      <c r="M68" s="377"/>
      <c r="N68" s="377"/>
      <c r="O68" s="377"/>
      <c r="P68" s="377"/>
      <c r="Q68" s="377"/>
      <c r="R68" s="377"/>
      <c r="S68" s="377"/>
      <c r="T68" s="377"/>
      <c r="U68" s="377">
        <f t="shared" si="4"/>
        <v>134400</v>
      </c>
    </row>
    <row r="69" spans="1:21" s="352" customFormat="1" ht="15.75" thickBot="1">
      <c r="A69" s="624" t="s">
        <v>478</v>
      </c>
      <c r="B69" s="625"/>
      <c r="C69" s="383">
        <f aca="true" t="shared" si="5" ref="C69:J69">SUM(C65:C68)</f>
        <v>1022040</v>
      </c>
      <c r="D69" s="383">
        <f t="shared" si="5"/>
        <v>120000</v>
      </c>
      <c r="E69" s="383">
        <f t="shared" si="5"/>
        <v>260000</v>
      </c>
      <c r="F69" s="383">
        <f t="shared" si="5"/>
        <v>30000</v>
      </c>
      <c r="G69" s="383">
        <f t="shared" si="5"/>
        <v>278100</v>
      </c>
      <c r="H69" s="383">
        <f t="shared" si="5"/>
        <v>1331050</v>
      </c>
      <c r="I69" s="383">
        <f t="shared" si="5"/>
        <v>450000</v>
      </c>
      <c r="J69" s="383">
        <f t="shared" si="5"/>
        <v>240000</v>
      </c>
      <c r="K69" s="383"/>
      <c r="L69" s="383">
        <f>SUM(L65:L68)</f>
        <v>265500</v>
      </c>
      <c r="M69" s="383"/>
      <c r="N69" s="383">
        <f>SUM(N65:N68)</f>
        <v>90000</v>
      </c>
      <c r="O69" s="383">
        <f>SUM(O65:O68)</f>
        <v>150000</v>
      </c>
      <c r="P69" s="383">
        <f>SUM(P65:P68)</f>
        <v>200000</v>
      </c>
      <c r="Q69" s="383"/>
      <c r="R69" s="383">
        <f>SUM(R65:R68)</f>
        <v>330000</v>
      </c>
      <c r="S69" s="383">
        <f>SUM(S65:S68)</f>
        <v>30000</v>
      </c>
      <c r="T69" s="383"/>
      <c r="U69" s="383">
        <f t="shared" si="4"/>
        <v>4796690</v>
      </c>
    </row>
    <row r="70" spans="1:21" ht="75" customHeight="1" thickTop="1">
      <c r="A70" s="631" t="s">
        <v>465</v>
      </c>
      <c r="B70" s="242" t="s">
        <v>432</v>
      </c>
      <c r="C70" s="331"/>
      <c r="D70" s="310"/>
      <c r="E70" s="310"/>
      <c r="F70" s="310"/>
      <c r="G70" s="310"/>
      <c r="H70" s="310">
        <v>0</v>
      </c>
      <c r="I70" s="310">
        <v>0</v>
      </c>
      <c r="J70" s="310"/>
      <c r="K70" s="310"/>
      <c r="L70" s="310"/>
      <c r="M70" s="310"/>
      <c r="N70" s="310"/>
      <c r="O70" s="310"/>
      <c r="P70" s="310"/>
      <c r="Q70" s="310"/>
      <c r="R70" s="310"/>
      <c r="S70" s="310"/>
      <c r="T70" s="311"/>
      <c r="U70" s="395">
        <f t="shared" si="4"/>
        <v>0</v>
      </c>
    </row>
    <row r="71" spans="1:21" ht="45.75" thickBot="1">
      <c r="A71" s="626"/>
      <c r="B71" s="355" t="s">
        <v>479</v>
      </c>
      <c r="C71" s="396"/>
      <c r="D71" s="397"/>
      <c r="E71" s="397"/>
      <c r="F71" s="397"/>
      <c r="G71" s="397"/>
      <c r="H71" s="397">
        <f>SUM(H70)</f>
        <v>0</v>
      </c>
      <c r="I71" s="397">
        <f>SUM(I70)</f>
        <v>0</v>
      </c>
      <c r="J71" s="397"/>
      <c r="K71" s="397"/>
      <c r="L71" s="397"/>
      <c r="M71" s="397"/>
      <c r="N71" s="397"/>
      <c r="O71" s="397"/>
      <c r="P71" s="397"/>
      <c r="Q71" s="397"/>
      <c r="R71" s="397"/>
      <c r="S71" s="397"/>
      <c r="T71" s="392"/>
      <c r="U71" s="398">
        <f t="shared" si="4"/>
        <v>0</v>
      </c>
    </row>
    <row r="72" spans="1:21" s="356" customFormat="1" ht="16.5" thickBot="1" thickTop="1">
      <c r="A72" s="627" t="s">
        <v>480</v>
      </c>
      <c r="B72" s="627"/>
      <c r="C72" s="408">
        <f aca="true" t="shared" si="6" ref="C72:U72">C69+C71</f>
        <v>1022040</v>
      </c>
      <c r="D72" s="408">
        <f t="shared" si="6"/>
        <v>120000</v>
      </c>
      <c r="E72" s="408">
        <f t="shared" si="6"/>
        <v>260000</v>
      </c>
      <c r="F72" s="408">
        <f>SUM(F69:F71)</f>
        <v>30000</v>
      </c>
      <c r="G72" s="408">
        <f t="shared" si="6"/>
        <v>278100</v>
      </c>
      <c r="H72" s="408">
        <f t="shared" si="6"/>
        <v>1331050</v>
      </c>
      <c r="I72" s="408">
        <f t="shared" si="6"/>
        <v>450000</v>
      </c>
      <c r="J72" s="408">
        <f t="shared" si="6"/>
        <v>240000</v>
      </c>
      <c r="K72" s="408">
        <f t="shared" si="6"/>
        <v>0</v>
      </c>
      <c r="L72" s="408">
        <f t="shared" si="6"/>
        <v>265500</v>
      </c>
      <c r="M72" s="408"/>
      <c r="N72" s="408">
        <f t="shared" si="6"/>
        <v>90000</v>
      </c>
      <c r="O72" s="408">
        <f t="shared" si="6"/>
        <v>150000</v>
      </c>
      <c r="P72" s="408">
        <f t="shared" si="6"/>
        <v>200000</v>
      </c>
      <c r="Q72" s="408">
        <f t="shared" si="6"/>
        <v>0</v>
      </c>
      <c r="R72" s="408">
        <f t="shared" si="6"/>
        <v>330000</v>
      </c>
      <c r="S72" s="408">
        <f t="shared" si="6"/>
        <v>30000</v>
      </c>
      <c r="T72" s="408">
        <f t="shared" si="6"/>
        <v>0</v>
      </c>
      <c r="U72" s="408">
        <f t="shared" si="6"/>
        <v>4796690</v>
      </c>
    </row>
    <row r="74" spans="1:21" ht="71.25">
      <c r="A74" s="501" t="s">
        <v>397</v>
      </c>
      <c r="B74" s="502"/>
      <c r="C74" s="503" t="s">
        <v>476</v>
      </c>
      <c r="D74" s="503"/>
      <c r="E74" s="501" t="s">
        <v>477</v>
      </c>
      <c r="F74" s="502"/>
      <c r="G74" s="503" t="s">
        <v>404</v>
      </c>
      <c r="H74" s="503"/>
      <c r="I74" s="496" t="s">
        <v>405</v>
      </c>
      <c r="J74" s="504" t="s">
        <v>407</v>
      </c>
      <c r="K74" s="505"/>
      <c r="L74" s="506"/>
      <c r="M74" s="501" t="s">
        <v>460</v>
      </c>
      <c r="N74" s="502"/>
      <c r="O74" s="501" t="s">
        <v>425</v>
      </c>
      <c r="P74" s="502"/>
      <c r="Q74" s="501" t="s">
        <v>409</v>
      </c>
      <c r="R74" s="496" t="s">
        <v>411</v>
      </c>
      <c r="S74" s="496"/>
      <c r="T74" s="496" t="s">
        <v>412</v>
      </c>
      <c r="U74" s="503" t="s">
        <v>461</v>
      </c>
    </row>
    <row r="75" spans="1:21" ht="99.75">
      <c r="A75" s="496" t="s">
        <v>360</v>
      </c>
      <c r="B75" s="496" t="s">
        <v>418</v>
      </c>
      <c r="C75" s="496" t="s">
        <v>398</v>
      </c>
      <c r="D75" s="496" t="s">
        <v>399</v>
      </c>
      <c r="E75" s="496" t="s">
        <v>365</v>
      </c>
      <c r="F75" s="496" t="s">
        <v>599</v>
      </c>
      <c r="G75" s="496" t="s">
        <v>366</v>
      </c>
      <c r="H75" s="496" t="s">
        <v>367</v>
      </c>
      <c r="I75" s="496" t="s">
        <v>471</v>
      </c>
      <c r="J75" s="496" t="s">
        <v>374</v>
      </c>
      <c r="K75" s="496" t="s">
        <v>408</v>
      </c>
      <c r="L75" s="496" t="s">
        <v>376</v>
      </c>
      <c r="M75" s="496" t="s">
        <v>603</v>
      </c>
      <c r="N75" s="496" t="s">
        <v>369</v>
      </c>
      <c r="O75" s="496" t="s">
        <v>370</v>
      </c>
      <c r="P75" s="496" t="s">
        <v>371</v>
      </c>
      <c r="Q75" s="496" t="s">
        <v>410</v>
      </c>
      <c r="R75" s="348" t="s">
        <v>372</v>
      </c>
      <c r="S75" s="496" t="s">
        <v>373</v>
      </c>
      <c r="T75" s="496" t="s">
        <v>94</v>
      </c>
      <c r="U75" s="503"/>
    </row>
    <row r="76" spans="1:21" ht="15">
      <c r="A76" s="494" t="s">
        <v>100</v>
      </c>
      <c r="B76" s="363" t="s">
        <v>437</v>
      </c>
      <c r="C76" s="377">
        <v>60000</v>
      </c>
      <c r="D76" s="377">
        <v>30000</v>
      </c>
      <c r="E76" s="377"/>
      <c r="F76" s="377"/>
      <c r="G76" s="377">
        <v>50000</v>
      </c>
      <c r="H76" s="377"/>
      <c r="I76" s="377"/>
      <c r="J76" s="377">
        <v>20000</v>
      </c>
      <c r="K76" s="377"/>
      <c r="L76" s="377"/>
      <c r="M76" s="377"/>
      <c r="N76" s="377"/>
      <c r="O76" s="377"/>
      <c r="P76" s="377"/>
      <c r="Q76" s="377"/>
      <c r="R76" s="377">
        <v>20000</v>
      </c>
      <c r="S76" s="377"/>
      <c r="T76" s="377"/>
      <c r="U76" s="377">
        <f aca="true" t="shared" si="7" ref="U76:U89">SUM(C76:T76)</f>
        <v>180000</v>
      </c>
    </row>
    <row r="77" spans="1:21" ht="30">
      <c r="A77" s="500"/>
      <c r="B77" s="364" t="s">
        <v>435</v>
      </c>
      <c r="C77" s="377">
        <v>280000</v>
      </c>
      <c r="D77" s="377"/>
      <c r="E77" s="377"/>
      <c r="F77" s="377"/>
      <c r="G77" s="377"/>
      <c r="H77" s="377"/>
      <c r="I77" s="377"/>
      <c r="J77" s="377"/>
      <c r="K77" s="377"/>
      <c r="L77" s="377"/>
      <c r="M77" s="377"/>
      <c r="N77" s="377"/>
      <c r="O77" s="377"/>
      <c r="P77" s="377"/>
      <c r="Q77" s="377"/>
      <c r="R77" s="377"/>
      <c r="S77" s="377"/>
      <c r="T77" s="377"/>
      <c r="U77" s="377">
        <f t="shared" si="7"/>
        <v>280000</v>
      </c>
    </row>
    <row r="78" spans="1:21" ht="30">
      <c r="A78" s="500"/>
      <c r="B78" s="365" t="s">
        <v>447</v>
      </c>
      <c r="C78" s="377">
        <v>30000</v>
      </c>
      <c r="D78" s="377"/>
      <c r="E78" s="377"/>
      <c r="F78" s="377"/>
      <c r="G78" s="377"/>
      <c r="H78" s="377"/>
      <c r="I78" s="377"/>
      <c r="J78" s="377"/>
      <c r="K78" s="377"/>
      <c r="L78" s="377"/>
      <c r="M78" s="377"/>
      <c r="N78" s="377"/>
      <c r="O78" s="377"/>
      <c r="P78" s="377"/>
      <c r="Q78" s="377"/>
      <c r="R78" s="377"/>
      <c r="S78" s="377"/>
      <c r="T78" s="377"/>
      <c r="U78" s="377">
        <f t="shared" si="7"/>
        <v>30000</v>
      </c>
    </row>
    <row r="79" spans="1:21" ht="15">
      <c r="A79" s="500"/>
      <c r="B79" s="364" t="s">
        <v>433</v>
      </c>
      <c r="C79" s="377">
        <v>90000</v>
      </c>
      <c r="D79" s="377">
        <v>60000</v>
      </c>
      <c r="E79" s="377"/>
      <c r="F79" s="377"/>
      <c r="G79" s="377">
        <v>40000</v>
      </c>
      <c r="H79" s="377"/>
      <c r="I79" s="377"/>
      <c r="J79" s="377">
        <v>20000</v>
      </c>
      <c r="K79" s="377"/>
      <c r="L79" s="377"/>
      <c r="M79" s="377"/>
      <c r="N79" s="377"/>
      <c r="O79" s="377"/>
      <c r="P79" s="377"/>
      <c r="Q79" s="377"/>
      <c r="R79" s="377">
        <v>15000</v>
      </c>
      <c r="S79" s="377"/>
      <c r="T79" s="377"/>
      <c r="U79" s="377">
        <f t="shared" si="7"/>
        <v>225000</v>
      </c>
    </row>
    <row r="80" spans="1:21" ht="15">
      <c r="A80" s="500"/>
      <c r="B80" s="364" t="s">
        <v>486</v>
      </c>
      <c r="C80" s="377">
        <v>20000</v>
      </c>
      <c r="D80" s="377"/>
      <c r="E80" s="377"/>
      <c r="F80" s="377"/>
      <c r="G80" s="377">
        <v>40000</v>
      </c>
      <c r="H80" s="377"/>
      <c r="I80" s="377"/>
      <c r="J80" s="377"/>
      <c r="K80" s="377"/>
      <c r="L80" s="377"/>
      <c r="M80" s="377"/>
      <c r="N80" s="377"/>
      <c r="O80" s="377"/>
      <c r="P80" s="377"/>
      <c r="Q80" s="377"/>
      <c r="R80" s="377"/>
      <c r="S80" s="377"/>
      <c r="T80" s="377"/>
      <c r="U80" s="377">
        <f t="shared" si="7"/>
        <v>60000</v>
      </c>
    </row>
    <row r="81" spans="1:21" ht="15">
      <c r="A81" s="500"/>
      <c r="B81" s="364" t="s">
        <v>487</v>
      </c>
      <c r="C81" s="377"/>
      <c r="D81" s="377"/>
      <c r="E81" s="377"/>
      <c r="F81" s="377"/>
      <c r="G81" s="377"/>
      <c r="H81" s="377"/>
      <c r="I81" s="377"/>
      <c r="J81" s="377">
        <v>100000</v>
      </c>
      <c r="K81" s="377"/>
      <c r="L81" s="377"/>
      <c r="M81" s="377"/>
      <c r="N81" s="377"/>
      <c r="O81" s="377"/>
      <c r="P81" s="377"/>
      <c r="Q81" s="377"/>
      <c r="R81" s="377"/>
      <c r="S81" s="377"/>
      <c r="T81" s="377"/>
      <c r="U81" s="377">
        <f t="shared" si="7"/>
        <v>100000</v>
      </c>
    </row>
    <row r="82" spans="1:21" ht="57" customHeight="1">
      <c r="A82" s="500"/>
      <c r="B82" s="364" t="s">
        <v>438</v>
      </c>
      <c r="C82" s="377"/>
      <c r="D82" s="377"/>
      <c r="E82" s="377">
        <v>20000</v>
      </c>
      <c r="F82" s="377"/>
      <c r="G82" s="377"/>
      <c r="H82" s="377">
        <v>40000</v>
      </c>
      <c r="I82" s="377">
        <v>10000</v>
      </c>
      <c r="J82" s="377" t="s">
        <v>7</v>
      </c>
      <c r="K82" s="377"/>
      <c r="L82" s="377"/>
      <c r="M82" s="377"/>
      <c r="N82" s="377"/>
      <c r="O82" s="377"/>
      <c r="P82" s="377"/>
      <c r="Q82" s="377"/>
      <c r="R82" s="377"/>
      <c r="S82" s="377"/>
      <c r="T82" s="377"/>
      <c r="U82" s="377">
        <f t="shared" si="7"/>
        <v>70000</v>
      </c>
    </row>
    <row r="83" spans="1:21" ht="30">
      <c r="A83" s="500"/>
      <c r="B83" s="364" t="s">
        <v>436</v>
      </c>
      <c r="C83" s="377"/>
      <c r="D83" s="377"/>
      <c r="E83" s="377"/>
      <c r="F83" s="377"/>
      <c r="G83" s="377">
        <v>20000</v>
      </c>
      <c r="H83" s="377"/>
      <c r="I83" s="377"/>
      <c r="J83" s="377"/>
      <c r="K83" s="377"/>
      <c r="L83" s="377"/>
      <c r="M83" s="377"/>
      <c r="N83" s="377"/>
      <c r="O83" s="377"/>
      <c r="P83" s="377"/>
      <c r="Q83" s="377"/>
      <c r="R83" s="377"/>
      <c r="S83" s="377"/>
      <c r="T83" s="377"/>
      <c r="U83" s="377">
        <f t="shared" si="7"/>
        <v>20000</v>
      </c>
    </row>
    <row r="84" spans="1:21" ht="15">
      <c r="A84" s="500"/>
      <c r="B84" s="365" t="s">
        <v>466</v>
      </c>
      <c r="C84" s="377"/>
      <c r="D84" s="377"/>
      <c r="E84" s="377"/>
      <c r="F84" s="377"/>
      <c r="G84" s="377"/>
      <c r="H84" s="399">
        <v>999372</v>
      </c>
      <c r="I84" s="377"/>
      <c r="J84" s="377"/>
      <c r="K84" s="377"/>
      <c r="L84" s="377"/>
      <c r="M84" s="377"/>
      <c r="N84" s="377"/>
      <c r="O84" s="377"/>
      <c r="P84" s="377"/>
      <c r="Q84" s="377"/>
      <c r="R84" s="377"/>
      <c r="S84" s="377"/>
      <c r="T84" s="377"/>
      <c r="U84" s="377">
        <f t="shared" si="7"/>
        <v>999372</v>
      </c>
    </row>
    <row r="85" spans="1:21" ht="15">
      <c r="A85" s="500"/>
      <c r="B85" s="366" t="s">
        <v>434</v>
      </c>
      <c r="C85" s="377"/>
      <c r="D85" s="377"/>
      <c r="E85" s="377"/>
      <c r="F85" s="377"/>
      <c r="G85" s="377"/>
      <c r="H85" s="377"/>
      <c r="I85" s="377"/>
      <c r="J85" s="377">
        <v>50000</v>
      </c>
      <c r="K85" s="377"/>
      <c r="L85" s="377"/>
      <c r="M85" s="377"/>
      <c r="N85" s="377"/>
      <c r="O85" s="377"/>
      <c r="P85" s="377"/>
      <c r="Q85" s="377"/>
      <c r="R85" s="377"/>
      <c r="S85" s="377"/>
      <c r="T85" s="377"/>
      <c r="U85" s="377">
        <f t="shared" si="7"/>
        <v>50000</v>
      </c>
    </row>
    <row r="86" spans="1:21" ht="15">
      <c r="A86" s="500"/>
      <c r="B86" s="366" t="s">
        <v>448</v>
      </c>
      <c r="C86" s="377"/>
      <c r="D86" s="377"/>
      <c r="E86" s="377"/>
      <c r="F86" s="377"/>
      <c r="G86" s="377"/>
      <c r="H86" s="377"/>
      <c r="I86" s="377"/>
      <c r="J86" s="377"/>
      <c r="K86" s="377"/>
      <c r="L86" s="377"/>
      <c r="M86" s="377"/>
      <c r="N86" s="377"/>
      <c r="O86" s="377">
        <v>40000</v>
      </c>
      <c r="P86" s="377"/>
      <c r="Q86" s="377"/>
      <c r="R86" s="377"/>
      <c r="S86" s="377"/>
      <c r="T86" s="377"/>
      <c r="U86" s="377">
        <f t="shared" si="7"/>
        <v>40000</v>
      </c>
    </row>
    <row r="87" spans="1:21" ht="24" customHeight="1">
      <c r="A87" s="500"/>
      <c r="B87" s="368" t="s">
        <v>481</v>
      </c>
      <c r="C87" s="377"/>
      <c r="D87" s="377"/>
      <c r="E87" s="377"/>
      <c r="F87" s="377"/>
      <c r="G87" s="377"/>
      <c r="H87" s="377"/>
      <c r="I87" s="377">
        <v>40000</v>
      </c>
      <c r="J87" s="377"/>
      <c r="K87" s="377"/>
      <c r="L87" s="377"/>
      <c r="M87" s="377"/>
      <c r="N87" s="377"/>
      <c r="O87" s="377"/>
      <c r="P87" s="377"/>
      <c r="Q87" s="377"/>
      <c r="R87" s="377"/>
      <c r="S87" s="377"/>
      <c r="T87" s="377"/>
      <c r="U87" s="377">
        <f t="shared" si="7"/>
        <v>40000</v>
      </c>
    </row>
    <row r="88" spans="1:21" ht="26.25" customHeight="1">
      <c r="A88" s="495"/>
      <c r="B88" s="366" t="s">
        <v>449</v>
      </c>
      <c r="C88" s="377"/>
      <c r="D88" s="377"/>
      <c r="E88" s="377"/>
      <c r="F88" s="377"/>
      <c r="G88" s="377"/>
      <c r="H88" s="377"/>
      <c r="I88" s="377"/>
      <c r="J88" s="377"/>
      <c r="K88" s="377"/>
      <c r="L88" s="377"/>
      <c r="M88" s="377"/>
      <c r="N88" s="377"/>
      <c r="O88" s="377"/>
      <c r="P88" s="377"/>
      <c r="Q88" s="377"/>
      <c r="R88" s="377">
        <v>20000</v>
      </c>
      <c r="S88" s="377"/>
      <c r="T88" s="377"/>
      <c r="U88" s="377">
        <f t="shared" si="7"/>
        <v>20000</v>
      </c>
    </row>
    <row r="89" spans="1:21" ht="15.75" thickBot="1">
      <c r="A89" s="624" t="s">
        <v>478</v>
      </c>
      <c r="B89" s="625"/>
      <c r="C89" s="383">
        <f aca="true" t="shared" si="8" ref="C89:J89">SUM(C76:C88)</f>
        <v>480000</v>
      </c>
      <c r="D89" s="383">
        <f t="shared" si="8"/>
        <v>90000</v>
      </c>
      <c r="E89" s="383">
        <f t="shared" si="8"/>
        <v>20000</v>
      </c>
      <c r="F89" s="383"/>
      <c r="G89" s="383">
        <f t="shared" si="8"/>
        <v>150000</v>
      </c>
      <c r="H89" s="439">
        <f t="shared" si="8"/>
        <v>1039372</v>
      </c>
      <c r="I89" s="383">
        <f t="shared" si="8"/>
        <v>50000</v>
      </c>
      <c r="J89" s="383">
        <f t="shared" si="8"/>
        <v>190000</v>
      </c>
      <c r="K89" s="383"/>
      <c r="L89" s="383"/>
      <c r="M89" s="383"/>
      <c r="N89" s="383"/>
      <c r="O89" s="383">
        <f>SUM(O76:O88)</f>
        <v>40000</v>
      </c>
      <c r="P89" s="383"/>
      <c r="Q89" s="383"/>
      <c r="R89" s="383">
        <f>SUM(R76:R88)</f>
        <v>55000</v>
      </c>
      <c r="S89" s="383"/>
      <c r="T89" s="383"/>
      <c r="U89" s="400">
        <f t="shared" si="7"/>
        <v>2114372</v>
      </c>
    </row>
    <row r="90" spans="1:21" ht="15.75" thickTop="1">
      <c r="A90" s="631" t="s">
        <v>467</v>
      </c>
      <c r="B90" s="367" t="s">
        <v>450</v>
      </c>
      <c r="C90" s="359"/>
      <c r="D90" s="359"/>
      <c r="E90" s="359"/>
      <c r="F90" s="359"/>
      <c r="G90" s="359"/>
      <c r="H90" s="389">
        <v>150500</v>
      </c>
      <c r="I90" s="359"/>
      <c r="J90" s="359"/>
      <c r="K90" s="359"/>
      <c r="L90" s="359"/>
      <c r="M90" s="359"/>
      <c r="N90" s="359"/>
      <c r="O90" s="359"/>
      <c r="P90" s="359"/>
      <c r="Q90" s="359"/>
      <c r="R90" s="359"/>
      <c r="S90" s="359"/>
      <c r="T90" s="359"/>
      <c r="U90" s="359"/>
    </row>
    <row r="91" spans="1:21" ht="45.75" thickBot="1">
      <c r="A91" s="626"/>
      <c r="B91" s="355" t="s">
        <v>479</v>
      </c>
      <c r="C91" s="350"/>
      <c r="D91" s="350"/>
      <c r="E91" s="350"/>
      <c r="F91" s="350"/>
      <c r="G91" s="350"/>
      <c r="H91" s="350"/>
      <c r="I91" s="350"/>
      <c r="J91" s="350"/>
      <c r="K91" s="350"/>
      <c r="L91" s="350"/>
      <c r="M91" s="350"/>
      <c r="N91" s="350"/>
      <c r="O91" s="350"/>
      <c r="P91" s="350"/>
      <c r="Q91" s="350"/>
      <c r="R91" s="350"/>
      <c r="S91" s="350"/>
      <c r="T91" s="350"/>
      <c r="U91" s="350"/>
    </row>
    <row r="92" spans="1:21" ht="16.5" thickBot="1" thickTop="1">
      <c r="A92" s="627" t="s">
        <v>480</v>
      </c>
      <c r="B92" s="630"/>
      <c r="C92" s="401">
        <f aca="true" t="shared" si="9" ref="C92:U92">C89+C91</f>
        <v>480000</v>
      </c>
      <c r="D92" s="401">
        <f t="shared" si="9"/>
        <v>90000</v>
      </c>
      <c r="E92" s="401">
        <f t="shared" si="9"/>
        <v>20000</v>
      </c>
      <c r="F92" s="401"/>
      <c r="G92" s="401">
        <f t="shared" si="9"/>
        <v>150000</v>
      </c>
      <c r="H92" s="401">
        <f>SUM(H89:H91)</f>
        <v>1189872</v>
      </c>
      <c r="I92" s="401">
        <f t="shared" si="9"/>
        <v>50000</v>
      </c>
      <c r="J92" s="401">
        <f t="shared" si="9"/>
        <v>190000</v>
      </c>
      <c r="K92" s="401">
        <f t="shared" si="9"/>
        <v>0</v>
      </c>
      <c r="L92" s="401">
        <f t="shared" si="9"/>
        <v>0</v>
      </c>
      <c r="M92" s="401"/>
      <c r="N92" s="401">
        <f t="shared" si="9"/>
        <v>0</v>
      </c>
      <c r="O92" s="401">
        <f t="shared" si="9"/>
        <v>40000</v>
      </c>
      <c r="P92" s="401">
        <f t="shared" si="9"/>
        <v>0</v>
      </c>
      <c r="Q92" s="401">
        <f t="shared" si="9"/>
        <v>0</v>
      </c>
      <c r="R92" s="401">
        <f t="shared" si="9"/>
        <v>55000</v>
      </c>
      <c r="S92" s="401">
        <f t="shared" si="9"/>
        <v>0</v>
      </c>
      <c r="T92" s="401">
        <f t="shared" si="9"/>
        <v>0</v>
      </c>
      <c r="U92" s="402">
        <f t="shared" si="9"/>
        <v>2114372</v>
      </c>
    </row>
    <row r="93" spans="1:21" ht="71.25">
      <c r="A93" s="501" t="s">
        <v>397</v>
      </c>
      <c r="B93" s="502"/>
      <c r="C93" s="503" t="s">
        <v>476</v>
      </c>
      <c r="D93" s="503"/>
      <c r="E93" s="501" t="s">
        <v>477</v>
      </c>
      <c r="F93" s="502"/>
      <c r="G93" s="503" t="s">
        <v>404</v>
      </c>
      <c r="H93" s="503"/>
      <c r="I93" s="496" t="s">
        <v>405</v>
      </c>
      <c r="J93" s="504" t="s">
        <v>407</v>
      </c>
      <c r="K93" s="505"/>
      <c r="L93" s="506"/>
      <c r="M93" s="501" t="s">
        <v>460</v>
      </c>
      <c r="N93" s="502"/>
      <c r="O93" s="501" t="s">
        <v>425</v>
      </c>
      <c r="P93" s="502"/>
      <c r="Q93" s="501" t="s">
        <v>409</v>
      </c>
      <c r="R93" s="496" t="s">
        <v>411</v>
      </c>
      <c r="S93" s="496"/>
      <c r="T93" s="496" t="s">
        <v>412</v>
      </c>
      <c r="U93" s="503" t="s">
        <v>461</v>
      </c>
    </row>
    <row r="94" spans="1:21" ht="99.75">
      <c r="A94" s="496" t="s">
        <v>360</v>
      </c>
      <c r="B94" s="496" t="s">
        <v>418</v>
      </c>
      <c r="C94" s="496" t="s">
        <v>398</v>
      </c>
      <c r="D94" s="496" t="s">
        <v>399</v>
      </c>
      <c r="E94" s="496" t="s">
        <v>365</v>
      </c>
      <c r="F94" s="496" t="s">
        <v>599</v>
      </c>
      <c r="G94" s="496" t="s">
        <v>366</v>
      </c>
      <c r="H94" s="496" t="s">
        <v>367</v>
      </c>
      <c r="I94" s="496" t="s">
        <v>471</v>
      </c>
      <c r="J94" s="496" t="s">
        <v>374</v>
      </c>
      <c r="K94" s="496" t="s">
        <v>408</v>
      </c>
      <c r="L94" s="496" t="s">
        <v>376</v>
      </c>
      <c r="M94" s="496" t="s">
        <v>603</v>
      </c>
      <c r="N94" s="496" t="s">
        <v>369</v>
      </c>
      <c r="O94" s="496" t="s">
        <v>370</v>
      </c>
      <c r="P94" s="496" t="s">
        <v>371</v>
      </c>
      <c r="Q94" s="496" t="s">
        <v>410</v>
      </c>
      <c r="R94" s="348" t="s">
        <v>372</v>
      </c>
      <c r="S94" s="496" t="s">
        <v>373</v>
      </c>
      <c r="T94" s="496" t="s">
        <v>94</v>
      </c>
      <c r="U94" s="503"/>
    </row>
    <row r="95" spans="1:21" ht="45">
      <c r="A95" s="499" t="s">
        <v>101</v>
      </c>
      <c r="B95" s="242" t="s">
        <v>440</v>
      </c>
      <c r="C95" s="342">
        <v>19310.38</v>
      </c>
      <c r="D95" s="343"/>
      <c r="E95" s="343"/>
      <c r="F95" s="343"/>
      <c r="G95" s="377">
        <v>17000</v>
      </c>
      <c r="H95" s="343"/>
      <c r="I95" s="343"/>
      <c r="J95" s="343"/>
      <c r="K95" s="343"/>
      <c r="L95" s="343"/>
      <c r="M95" s="343"/>
      <c r="N95" s="343"/>
      <c r="O95" s="343"/>
      <c r="P95" s="343"/>
      <c r="Q95" s="343"/>
      <c r="R95" s="343"/>
      <c r="S95" s="343"/>
      <c r="T95" s="343"/>
      <c r="U95" s="342">
        <f aca="true" t="shared" si="10" ref="U95:U100">SUM(C95:T95)</f>
        <v>36310.380000000005</v>
      </c>
    </row>
    <row r="96" spans="1:21" ht="15">
      <c r="A96" s="499"/>
      <c r="B96" s="254" t="s">
        <v>441</v>
      </c>
      <c r="C96" s="342">
        <v>19453.82</v>
      </c>
      <c r="D96" s="343"/>
      <c r="E96" s="343"/>
      <c r="F96" s="343"/>
      <c r="G96" s="342"/>
      <c r="H96" s="343"/>
      <c r="I96" s="343"/>
      <c r="J96" s="343"/>
      <c r="K96" s="343"/>
      <c r="L96" s="343"/>
      <c r="M96" s="343"/>
      <c r="N96" s="343"/>
      <c r="O96" s="343"/>
      <c r="P96" s="343"/>
      <c r="Q96" s="343"/>
      <c r="R96" s="343"/>
      <c r="S96" s="343"/>
      <c r="T96" s="343"/>
      <c r="U96" s="342">
        <f t="shared" si="10"/>
        <v>19453.82</v>
      </c>
    </row>
    <row r="97" spans="1:21" s="352" customFormat="1" ht="15">
      <c r="A97" s="499"/>
      <c r="B97" s="254" t="s">
        <v>442</v>
      </c>
      <c r="C97" s="377">
        <v>15000</v>
      </c>
      <c r="D97" s="343"/>
      <c r="E97" s="343"/>
      <c r="F97" s="343"/>
      <c r="G97" s="342"/>
      <c r="H97" s="343"/>
      <c r="I97" s="343"/>
      <c r="J97" s="343"/>
      <c r="K97" s="343"/>
      <c r="L97" s="343"/>
      <c r="M97" s="343"/>
      <c r="N97" s="343"/>
      <c r="O97" s="343"/>
      <c r="P97" s="343"/>
      <c r="Q97" s="343"/>
      <c r="R97" s="343"/>
      <c r="S97" s="343"/>
      <c r="T97" s="343"/>
      <c r="U97" s="377">
        <f t="shared" si="10"/>
        <v>15000</v>
      </c>
    </row>
    <row r="98" spans="1:21" ht="23.25" customHeight="1">
      <c r="A98" s="499"/>
      <c r="B98" s="242" t="s">
        <v>443</v>
      </c>
      <c r="C98" s="377">
        <v>57325</v>
      </c>
      <c r="D98" s="343"/>
      <c r="E98" s="343"/>
      <c r="F98" s="343"/>
      <c r="G98" s="342"/>
      <c r="H98" s="343"/>
      <c r="I98" s="343"/>
      <c r="J98" s="343"/>
      <c r="K98" s="343"/>
      <c r="L98" s="343"/>
      <c r="M98" s="343"/>
      <c r="N98" s="343"/>
      <c r="O98" s="343"/>
      <c r="P98" s="343"/>
      <c r="Q98" s="343"/>
      <c r="R98" s="343"/>
      <c r="S98" s="343"/>
      <c r="T98" s="343"/>
      <c r="U98" s="377">
        <f t="shared" si="10"/>
        <v>57325</v>
      </c>
    </row>
    <row r="99" spans="1:21" ht="56.25" customHeight="1">
      <c r="A99" s="499"/>
      <c r="B99" s="242" t="s">
        <v>439</v>
      </c>
      <c r="C99" s="342">
        <v>191096.73</v>
      </c>
      <c r="D99" s="343"/>
      <c r="E99" s="343"/>
      <c r="F99" s="343"/>
      <c r="G99" s="342">
        <v>27000</v>
      </c>
      <c r="H99" s="343"/>
      <c r="I99" s="343"/>
      <c r="J99" s="343"/>
      <c r="K99" s="343"/>
      <c r="L99" s="343"/>
      <c r="M99" s="343"/>
      <c r="N99" s="343"/>
      <c r="O99" s="343"/>
      <c r="P99" s="343"/>
      <c r="Q99" s="343"/>
      <c r="R99" s="343"/>
      <c r="S99" s="343"/>
      <c r="T99" s="343"/>
      <c r="U99" s="342">
        <f t="shared" si="10"/>
        <v>218096.73</v>
      </c>
    </row>
    <row r="100" spans="1:21" s="356" customFormat="1" ht="24.75" customHeight="1" thickBot="1">
      <c r="A100" s="508" t="s">
        <v>478</v>
      </c>
      <c r="B100" s="509"/>
      <c r="C100" s="381">
        <f>SUM(C95:C99)</f>
        <v>302185.93</v>
      </c>
      <c r="D100" s="351"/>
      <c r="E100" s="351"/>
      <c r="F100" s="383"/>
      <c r="G100" s="381">
        <f>SUM(G95:G99)</f>
        <v>44000</v>
      </c>
      <c r="H100" s="351"/>
      <c r="I100" s="351"/>
      <c r="J100" s="351"/>
      <c r="K100" s="351"/>
      <c r="L100" s="351"/>
      <c r="M100" s="351"/>
      <c r="N100" s="351"/>
      <c r="O100" s="351"/>
      <c r="P100" s="351"/>
      <c r="Q100" s="351"/>
      <c r="R100" s="351"/>
      <c r="S100" s="351"/>
      <c r="T100" s="351"/>
      <c r="U100" s="381">
        <f t="shared" si="10"/>
        <v>346185.93</v>
      </c>
    </row>
    <row r="101" spans="1:21" ht="46.5" thickBot="1" thickTop="1">
      <c r="A101" s="507" t="s">
        <v>480</v>
      </c>
      <c r="B101" s="507"/>
      <c r="C101" s="402">
        <f>C100</f>
        <v>302185.93</v>
      </c>
      <c r="D101" s="360"/>
      <c r="E101" s="360"/>
      <c r="F101" s="386"/>
      <c r="G101" s="402">
        <f>G100</f>
        <v>44000</v>
      </c>
      <c r="H101" s="360"/>
      <c r="I101" s="360"/>
      <c r="J101" s="360"/>
      <c r="K101" s="360"/>
      <c r="L101" s="360"/>
      <c r="M101" s="360"/>
      <c r="N101" s="360"/>
      <c r="O101" s="360"/>
      <c r="P101" s="360"/>
      <c r="Q101" s="360"/>
      <c r="R101" s="360"/>
      <c r="S101" s="360"/>
      <c r="T101" s="360"/>
      <c r="U101" s="402">
        <f>U100</f>
        <v>346185.93</v>
      </c>
    </row>
    <row r="102" spans="1:21" ht="15">
      <c r="A102" s="512"/>
      <c r="B102" s="513" t="s">
        <v>600</v>
      </c>
      <c r="C102" s="514">
        <v>17600</v>
      </c>
      <c r="D102" s="515">
        <v>13200</v>
      </c>
      <c r="E102" s="515"/>
      <c r="F102" s="515"/>
      <c r="G102" s="514">
        <v>7300</v>
      </c>
      <c r="H102" s="515"/>
      <c r="I102" s="515"/>
      <c r="J102" s="515"/>
      <c r="K102" s="515"/>
      <c r="L102" s="515"/>
      <c r="M102" s="515"/>
      <c r="N102" s="515"/>
      <c r="O102" s="515"/>
      <c r="P102" s="515"/>
      <c r="Q102" s="515"/>
      <c r="R102" s="515"/>
      <c r="S102" s="515"/>
      <c r="T102" s="515"/>
      <c r="U102" s="514">
        <f>SUM(C102:T102)</f>
        <v>38100</v>
      </c>
    </row>
    <row r="103" spans="1:21" ht="30">
      <c r="A103" s="497" t="s">
        <v>103</v>
      </c>
      <c r="B103" s="339" t="s">
        <v>488</v>
      </c>
      <c r="C103" s="303">
        <v>60000</v>
      </c>
      <c r="D103" s="303"/>
      <c r="E103" s="303"/>
      <c r="F103" s="303"/>
      <c r="G103" s="303" t="s">
        <v>7</v>
      </c>
      <c r="H103" s="303"/>
      <c r="I103" s="303"/>
      <c r="J103" s="303"/>
      <c r="K103" s="303"/>
      <c r="L103" s="303"/>
      <c r="M103" s="303"/>
      <c r="N103" s="303"/>
      <c r="O103" s="303"/>
      <c r="P103" s="303"/>
      <c r="Q103" s="303"/>
      <c r="R103" s="303"/>
      <c r="S103" s="303"/>
      <c r="T103" s="316"/>
      <c r="U103" s="389">
        <f>SUM(C103:T103)</f>
        <v>60000</v>
      </c>
    </row>
    <row r="104" spans="1:21" ht="45" customHeight="1">
      <c r="A104" s="497"/>
      <c r="B104" s="369" t="s">
        <v>444</v>
      </c>
      <c r="C104" s="299">
        <v>7300</v>
      </c>
      <c r="D104" s="299">
        <v>30600</v>
      </c>
      <c r="E104" s="299"/>
      <c r="F104" s="299"/>
      <c r="G104" s="299"/>
      <c r="H104" s="299"/>
      <c r="I104" s="299"/>
      <c r="J104" s="299"/>
      <c r="K104" s="299"/>
      <c r="L104" s="299"/>
      <c r="M104" s="299"/>
      <c r="N104" s="299"/>
      <c r="O104" s="299"/>
      <c r="P104" s="299"/>
      <c r="Q104" s="299"/>
      <c r="R104" s="299">
        <v>4300</v>
      </c>
      <c r="S104" s="299"/>
      <c r="T104" s="313"/>
      <c r="U104" s="377">
        <f>SUM(C104:T104)</f>
        <v>42200</v>
      </c>
    </row>
    <row r="105" spans="1:21" ht="15">
      <c r="A105" s="498"/>
      <c r="B105" s="370" t="s">
        <v>446</v>
      </c>
      <c r="C105" s="299"/>
      <c r="D105" s="299"/>
      <c r="E105" s="299" t="s">
        <v>7</v>
      </c>
      <c r="F105" s="299"/>
      <c r="G105" s="299">
        <v>66000</v>
      </c>
      <c r="H105" s="299"/>
      <c r="I105" s="299"/>
      <c r="J105" s="299"/>
      <c r="K105" s="299"/>
      <c r="L105" s="299"/>
      <c r="M105" s="299"/>
      <c r="N105" s="299"/>
      <c r="O105" s="299"/>
      <c r="P105" s="299"/>
      <c r="Q105" s="299"/>
      <c r="R105" s="299"/>
      <c r="S105" s="299"/>
      <c r="T105" s="313"/>
      <c r="U105" s="377">
        <f>SUM(C105:T105)</f>
        <v>66000</v>
      </c>
    </row>
    <row r="106" spans="1:21" ht="30" customHeight="1" thickBot="1">
      <c r="A106" s="622" t="s">
        <v>478</v>
      </c>
      <c r="B106" s="623"/>
      <c r="C106" s="403">
        <f>SUM(C102:C105)</f>
        <v>84900</v>
      </c>
      <c r="D106" s="403">
        <f aca="true" t="shared" si="11" ref="D106:T106">SUM(D102:D105)</f>
        <v>43800</v>
      </c>
      <c r="E106" s="403">
        <f t="shared" si="11"/>
        <v>0</v>
      </c>
      <c r="F106" s="403">
        <f t="shared" si="11"/>
        <v>0</v>
      </c>
      <c r="G106" s="403">
        <f t="shared" si="11"/>
        <v>73300</v>
      </c>
      <c r="H106" s="403">
        <f t="shared" si="11"/>
        <v>0</v>
      </c>
      <c r="I106" s="403">
        <f t="shared" si="11"/>
        <v>0</v>
      </c>
      <c r="J106" s="403">
        <f t="shared" si="11"/>
        <v>0</v>
      </c>
      <c r="K106" s="403">
        <f t="shared" si="11"/>
        <v>0</v>
      </c>
      <c r="L106" s="403">
        <f t="shared" si="11"/>
        <v>0</v>
      </c>
      <c r="M106" s="403"/>
      <c r="N106" s="403">
        <f t="shared" si="11"/>
        <v>0</v>
      </c>
      <c r="O106" s="403">
        <f t="shared" si="11"/>
        <v>0</v>
      </c>
      <c r="P106" s="403">
        <f t="shared" si="11"/>
        <v>0</v>
      </c>
      <c r="Q106" s="403">
        <f t="shared" si="11"/>
        <v>0</v>
      </c>
      <c r="R106" s="403">
        <f t="shared" si="11"/>
        <v>4300</v>
      </c>
      <c r="S106" s="403">
        <f t="shared" si="11"/>
        <v>0</v>
      </c>
      <c r="T106" s="403">
        <f t="shared" si="11"/>
        <v>0</v>
      </c>
      <c r="U106" s="383">
        <f>SUM(U102:U105)</f>
        <v>206300</v>
      </c>
    </row>
    <row r="107" spans="1:21" ht="16.5" thickBot="1" thickTop="1">
      <c r="A107" s="621" t="s">
        <v>480</v>
      </c>
      <c r="B107" s="621"/>
      <c r="C107" s="404">
        <f aca="true" t="shared" si="12" ref="C107:U107">C106</f>
        <v>84900</v>
      </c>
      <c r="D107" s="404">
        <f t="shared" si="12"/>
        <v>43800</v>
      </c>
      <c r="E107" s="404">
        <f t="shared" si="12"/>
        <v>0</v>
      </c>
      <c r="F107" s="404"/>
      <c r="G107" s="404">
        <f t="shared" si="12"/>
        <v>73300</v>
      </c>
      <c r="H107" s="404">
        <f t="shared" si="12"/>
        <v>0</v>
      </c>
      <c r="I107" s="404">
        <f t="shared" si="12"/>
        <v>0</v>
      </c>
      <c r="J107" s="404">
        <f t="shared" si="12"/>
        <v>0</v>
      </c>
      <c r="K107" s="404">
        <f t="shared" si="12"/>
        <v>0</v>
      </c>
      <c r="L107" s="404">
        <f t="shared" si="12"/>
        <v>0</v>
      </c>
      <c r="M107" s="404"/>
      <c r="N107" s="404">
        <f t="shared" si="12"/>
        <v>0</v>
      </c>
      <c r="O107" s="404">
        <f t="shared" si="12"/>
        <v>0</v>
      </c>
      <c r="P107" s="404">
        <f t="shared" si="12"/>
        <v>0</v>
      </c>
      <c r="Q107" s="404">
        <f t="shared" si="12"/>
        <v>0</v>
      </c>
      <c r="R107" s="404">
        <f t="shared" si="12"/>
        <v>4300</v>
      </c>
      <c r="S107" s="404">
        <f t="shared" si="12"/>
        <v>0</v>
      </c>
      <c r="T107" s="404">
        <f t="shared" si="12"/>
        <v>0</v>
      </c>
      <c r="U107" s="404">
        <f t="shared" si="12"/>
        <v>206300</v>
      </c>
    </row>
    <row r="108" spans="1:21" ht="15">
      <c r="A108" s="512"/>
      <c r="B108" s="516"/>
      <c r="C108" s="517"/>
      <c r="D108" s="517"/>
      <c r="E108" s="517"/>
      <c r="F108" s="517"/>
      <c r="G108" s="517"/>
      <c r="H108" s="517"/>
      <c r="I108" s="517"/>
      <c r="J108" s="517"/>
      <c r="K108" s="517"/>
      <c r="L108" s="517"/>
      <c r="M108" s="517"/>
      <c r="N108" s="517"/>
      <c r="O108" s="517"/>
      <c r="P108" s="517"/>
      <c r="Q108" s="517"/>
      <c r="R108" s="517"/>
      <c r="S108" s="517"/>
      <c r="T108" s="517"/>
      <c r="U108" s="517"/>
    </row>
    <row r="109" spans="1:21" ht="15">
      <c r="A109" s="512"/>
      <c r="B109" s="516" t="s">
        <v>601</v>
      </c>
      <c r="C109" s="517"/>
      <c r="D109" s="517"/>
      <c r="E109" s="517"/>
      <c r="F109" s="517"/>
      <c r="G109" s="517"/>
      <c r="H109" s="517"/>
      <c r="I109" s="517"/>
      <c r="J109" s="517"/>
      <c r="K109" s="517"/>
      <c r="L109" s="517"/>
      <c r="M109" s="517"/>
      <c r="N109" s="517"/>
      <c r="O109" s="517"/>
      <c r="P109" s="517"/>
      <c r="Q109" s="517">
        <v>510000</v>
      </c>
      <c r="R109" s="517"/>
      <c r="S109" s="517"/>
      <c r="T109" s="517"/>
      <c r="U109" s="517"/>
    </row>
    <row r="110" spans="1:21" ht="45.75" thickBot="1">
      <c r="A110" s="512"/>
      <c r="B110" s="516" t="s">
        <v>602</v>
      </c>
      <c r="C110" s="517"/>
      <c r="D110" s="517"/>
      <c r="E110" s="517"/>
      <c r="F110" s="517"/>
      <c r="G110" s="517">
        <v>100000</v>
      </c>
      <c r="H110" s="517"/>
      <c r="I110" s="517"/>
      <c r="J110" s="517"/>
      <c r="K110" s="517"/>
      <c r="L110" s="517"/>
      <c r="M110" s="517"/>
      <c r="N110" s="517"/>
      <c r="O110" s="517"/>
      <c r="P110" s="517"/>
      <c r="Q110" s="517"/>
      <c r="R110" s="517"/>
      <c r="S110" s="517"/>
      <c r="T110" s="517"/>
      <c r="U110" s="517"/>
    </row>
    <row r="111" spans="1:21" s="352" customFormat="1" ht="38.25" customHeight="1">
      <c r="A111" s="518" t="s">
        <v>104</v>
      </c>
      <c r="B111" s="326" t="s">
        <v>468</v>
      </c>
      <c r="C111" s="387"/>
      <c r="D111" s="387"/>
      <c r="E111" s="387"/>
      <c r="F111" s="387"/>
      <c r="G111" s="387"/>
      <c r="H111" s="387"/>
      <c r="I111" s="387"/>
      <c r="J111" s="387"/>
      <c r="K111" s="405">
        <v>935000</v>
      </c>
      <c r="L111" s="387" t="s">
        <v>7</v>
      </c>
      <c r="M111" s="387"/>
      <c r="N111" s="387"/>
      <c r="O111" s="387"/>
      <c r="P111" s="387"/>
      <c r="Q111" s="387">
        <v>1443000</v>
      </c>
      <c r="R111" s="387"/>
      <c r="S111" s="387" t="s">
        <v>7</v>
      </c>
      <c r="T111" s="387"/>
      <c r="U111" s="387">
        <f>SUM(C111:T111)</f>
        <v>2378000</v>
      </c>
    </row>
    <row r="112" spans="1:21" s="356" customFormat="1" ht="30.75" customHeight="1" thickBot="1">
      <c r="A112" s="519"/>
      <c r="B112" s="371" t="s">
        <v>478</v>
      </c>
      <c r="C112" s="374"/>
      <c r="D112" s="350"/>
      <c r="E112" s="350"/>
      <c r="F112" s="350"/>
      <c r="G112" s="406">
        <f>SUM(G109:G111)</f>
        <v>100000</v>
      </c>
      <c r="H112" s="350"/>
      <c r="I112" s="350"/>
      <c r="J112" s="350"/>
      <c r="K112" s="406">
        <f>SUM(K111)</f>
        <v>935000</v>
      </c>
      <c r="L112" s="406" t="s">
        <v>7</v>
      </c>
      <c r="M112" s="406"/>
      <c r="N112" s="350"/>
      <c r="O112" s="350"/>
      <c r="P112" s="350"/>
      <c r="Q112" s="520">
        <f>SUM(Q109:Q111)</f>
        <v>1953000</v>
      </c>
      <c r="R112" s="350"/>
      <c r="S112" s="406">
        <f>SUM(S111)</f>
        <v>0</v>
      </c>
      <c r="T112" s="350"/>
      <c r="U112" s="406">
        <f>SUM(U111)</f>
        <v>2378000</v>
      </c>
    </row>
    <row r="113" spans="1:21" s="356" customFormat="1" ht="30.75" thickTop="1">
      <c r="A113" s="636" t="s">
        <v>470</v>
      </c>
      <c r="B113" s="372" t="s">
        <v>469</v>
      </c>
      <c r="C113" s="387"/>
      <c r="D113" s="387"/>
      <c r="E113" s="387"/>
      <c r="F113" s="387"/>
      <c r="G113" s="387"/>
      <c r="H113" s="387"/>
      <c r="I113" s="387"/>
      <c r="J113" s="387"/>
      <c r="K113" s="387"/>
      <c r="L113" s="387"/>
      <c r="M113" s="387"/>
      <c r="N113" s="387"/>
      <c r="O113" s="387"/>
      <c r="P113" s="387"/>
      <c r="Q113" s="387"/>
      <c r="R113" s="387"/>
      <c r="S113" s="387"/>
      <c r="T113" s="387"/>
      <c r="U113" s="387"/>
    </row>
    <row r="114" spans="1:21" ht="29.25" customHeight="1">
      <c r="A114" s="636"/>
      <c r="B114" s="373" t="s">
        <v>468</v>
      </c>
      <c r="C114" s="342"/>
      <c r="D114" s="342"/>
      <c r="E114" s="342"/>
      <c r="F114" s="342"/>
      <c r="G114" s="342"/>
      <c r="H114" s="342"/>
      <c r="I114" s="342"/>
      <c r="J114" s="342"/>
      <c r="K114" s="342"/>
      <c r="L114" s="342">
        <v>0</v>
      </c>
      <c r="M114" s="342"/>
      <c r="N114" s="342"/>
      <c r="O114" s="342"/>
      <c r="P114" s="342"/>
      <c r="Q114" s="342">
        <v>0</v>
      </c>
      <c r="R114" s="342"/>
      <c r="S114" s="342"/>
      <c r="T114" s="342"/>
      <c r="U114" s="342"/>
    </row>
    <row r="115" spans="1:21" ht="45.75" thickBot="1">
      <c r="A115" s="637"/>
      <c r="B115" s="355" t="s">
        <v>479</v>
      </c>
      <c r="C115" s="381"/>
      <c r="D115" s="381"/>
      <c r="E115" s="381"/>
      <c r="F115" s="381"/>
      <c r="G115" s="381"/>
      <c r="H115" s="381"/>
      <c r="I115" s="381"/>
      <c r="J115" s="381"/>
      <c r="K115" s="381"/>
      <c r="L115" s="381">
        <v>0</v>
      </c>
      <c r="M115" s="381"/>
      <c r="N115" s="381"/>
      <c r="O115" s="381"/>
      <c r="P115" s="381"/>
      <c r="Q115" s="381">
        <f>SUM(Q114)</f>
        <v>0</v>
      </c>
      <c r="R115" s="381"/>
      <c r="S115" s="381"/>
      <c r="T115" s="381"/>
      <c r="U115" s="381">
        <f>SUM(C115:T115)</f>
        <v>0</v>
      </c>
    </row>
    <row r="116" spans="1:21" ht="16.5" thickBot="1" thickTop="1">
      <c r="A116" s="621" t="s">
        <v>480</v>
      </c>
      <c r="B116" s="635"/>
      <c r="C116" s="382">
        <f aca="true" t="shared" si="13" ref="C116:U116">C112+C115</f>
        <v>0</v>
      </c>
      <c r="D116" s="382">
        <f t="shared" si="13"/>
        <v>0</v>
      </c>
      <c r="E116" s="382">
        <f t="shared" si="13"/>
        <v>0</v>
      </c>
      <c r="F116" s="382"/>
      <c r="G116" s="382">
        <f t="shared" si="13"/>
        <v>100000</v>
      </c>
      <c r="H116" s="382">
        <f t="shared" si="13"/>
        <v>0</v>
      </c>
      <c r="I116" s="382">
        <f t="shared" si="13"/>
        <v>0</v>
      </c>
      <c r="J116" s="382">
        <f t="shared" si="13"/>
        <v>0</v>
      </c>
      <c r="K116" s="382">
        <f t="shared" si="13"/>
        <v>935000</v>
      </c>
      <c r="L116" s="382" t="s">
        <v>7</v>
      </c>
      <c r="M116" s="382"/>
      <c r="N116" s="382">
        <f t="shared" si="13"/>
        <v>0</v>
      </c>
      <c r="O116" s="382">
        <f t="shared" si="13"/>
        <v>0</v>
      </c>
      <c r="P116" s="382">
        <f t="shared" si="13"/>
        <v>0</v>
      </c>
      <c r="Q116" s="382">
        <f t="shared" si="13"/>
        <v>1953000</v>
      </c>
      <c r="R116" s="382">
        <f t="shared" si="13"/>
        <v>0</v>
      </c>
      <c r="S116" s="382">
        <f t="shared" si="13"/>
        <v>0</v>
      </c>
      <c r="T116" s="382">
        <f t="shared" si="13"/>
        <v>0</v>
      </c>
      <c r="U116" s="382">
        <f t="shared" si="13"/>
        <v>2378000</v>
      </c>
    </row>
    <row r="117" spans="1:21" ht="42.75">
      <c r="A117" s="612" t="s">
        <v>397</v>
      </c>
      <c r="B117" s="613"/>
      <c r="C117" s="620" t="s">
        <v>476</v>
      </c>
      <c r="D117" s="620"/>
      <c r="E117" s="612" t="s">
        <v>477</v>
      </c>
      <c r="F117" s="613"/>
      <c r="G117" s="620" t="s">
        <v>404</v>
      </c>
      <c r="H117" s="620"/>
      <c r="I117" s="322" t="s">
        <v>405</v>
      </c>
      <c r="J117" s="614" t="s">
        <v>407</v>
      </c>
      <c r="K117" s="615"/>
      <c r="L117" s="616"/>
      <c r="M117" s="612" t="s">
        <v>460</v>
      </c>
      <c r="N117" s="613"/>
      <c r="O117" s="612" t="s">
        <v>425</v>
      </c>
      <c r="P117" s="613"/>
      <c r="Q117" s="347" t="s">
        <v>409</v>
      </c>
      <c r="R117" s="597" t="s">
        <v>411</v>
      </c>
      <c r="S117" s="597"/>
      <c r="T117" s="322" t="s">
        <v>412</v>
      </c>
      <c r="U117" s="620" t="s">
        <v>461</v>
      </c>
    </row>
    <row r="118" spans="1:21" ht="88.5" customHeight="1">
      <c r="A118" s="322" t="s">
        <v>360</v>
      </c>
      <c r="B118" s="322" t="s">
        <v>418</v>
      </c>
      <c r="C118" s="322" t="s">
        <v>398</v>
      </c>
      <c r="D118" s="322" t="s">
        <v>399</v>
      </c>
      <c r="E118" s="322" t="s">
        <v>365</v>
      </c>
      <c r="F118" s="496" t="s">
        <v>599</v>
      </c>
      <c r="G118" s="322" t="s">
        <v>366</v>
      </c>
      <c r="H118" s="322" t="s">
        <v>367</v>
      </c>
      <c r="I118" s="322" t="s">
        <v>471</v>
      </c>
      <c r="J118" s="322" t="s">
        <v>374</v>
      </c>
      <c r="K118" s="322" t="s">
        <v>408</v>
      </c>
      <c r="L118" s="322" t="s">
        <v>376</v>
      </c>
      <c r="M118" s="496" t="s">
        <v>603</v>
      </c>
      <c r="N118" s="322" t="s">
        <v>369</v>
      </c>
      <c r="O118" s="322" t="s">
        <v>370</v>
      </c>
      <c r="P118" s="322" t="s">
        <v>371</v>
      </c>
      <c r="Q118" s="322" t="s">
        <v>410</v>
      </c>
      <c r="R118" s="348" t="s">
        <v>372</v>
      </c>
      <c r="S118" s="322" t="s">
        <v>373</v>
      </c>
      <c r="T118" s="322" t="s">
        <v>94</v>
      </c>
      <c r="U118" s="620"/>
    </row>
    <row r="119" spans="1:21" ht="30">
      <c r="A119" s="593" t="s">
        <v>102</v>
      </c>
      <c r="B119" s="245" t="s">
        <v>472</v>
      </c>
      <c r="C119" s="342"/>
      <c r="D119" s="342"/>
      <c r="E119" s="342"/>
      <c r="F119" s="342"/>
      <c r="G119" s="342">
        <v>20000</v>
      </c>
      <c r="H119" s="377">
        <v>1160000</v>
      </c>
      <c r="I119" s="342"/>
      <c r="J119" s="342"/>
      <c r="K119" s="342"/>
      <c r="L119" s="342"/>
      <c r="M119" s="342"/>
      <c r="N119" s="342" t="s">
        <v>7</v>
      </c>
      <c r="O119" s="342"/>
      <c r="P119" s="342">
        <v>20000</v>
      </c>
      <c r="Q119" s="342"/>
      <c r="R119" s="342"/>
      <c r="S119" s="342"/>
      <c r="T119" s="342"/>
      <c r="U119" s="342">
        <f>SUM(C119:T119)</f>
        <v>1200000</v>
      </c>
    </row>
    <row r="120" spans="1:21" ht="30">
      <c r="A120" s="593"/>
      <c r="B120" s="245" t="s">
        <v>473</v>
      </c>
      <c r="C120" s="342">
        <v>25000</v>
      </c>
      <c r="D120" s="342"/>
      <c r="E120" s="342"/>
      <c r="F120" s="342"/>
      <c r="G120" s="342"/>
      <c r="H120" s="342"/>
      <c r="I120" s="342"/>
      <c r="J120" s="342"/>
      <c r="K120" s="342"/>
      <c r="L120" s="342"/>
      <c r="M120" s="342">
        <v>40000</v>
      </c>
      <c r="N120" s="342" t="s">
        <v>7</v>
      </c>
      <c r="O120" s="342"/>
      <c r="P120" s="342"/>
      <c r="Q120" s="342"/>
      <c r="R120" s="342"/>
      <c r="S120" s="342"/>
      <c r="T120" s="342"/>
      <c r="U120" s="342">
        <f>SUM(C120:T120)</f>
        <v>65000</v>
      </c>
    </row>
    <row r="121" spans="1:21" ht="45">
      <c r="A121" s="593"/>
      <c r="B121" s="255" t="s">
        <v>474</v>
      </c>
      <c r="C121" s="342"/>
      <c r="D121" s="342"/>
      <c r="E121" s="342"/>
      <c r="F121" s="342"/>
      <c r="G121" s="342"/>
      <c r="H121" s="342"/>
      <c r="I121" s="377">
        <v>195000</v>
      </c>
      <c r="J121" s="342"/>
      <c r="K121" s="342">
        <v>800000</v>
      </c>
      <c r="L121" s="342"/>
      <c r="M121" s="342"/>
      <c r="N121" s="342"/>
      <c r="O121" s="342"/>
      <c r="P121" s="342">
        <v>35000</v>
      </c>
      <c r="Q121" s="342"/>
      <c r="R121" s="342"/>
      <c r="S121" s="342"/>
      <c r="T121" s="342"/>
      <c r="U121" s="342">
        <f>SUM(C121:T121)</f>
        <v>1030000</v>
      </c>
    </row>
    <row r="122" spans="1:21" ht="28.5" customHeight="1" thickBot="1">
      <c r="A122" s="622" t="s">
        <v>478</v>
      </c>
      <c r="B122" s="623"/>
      <c r="C122" s="381">
        <f>SUM(C119:C121)</f>
        <v>25000</v>
      </c>
      <c r="D122" s="381">
        <f aca="true" t="shared" si="14" ref="D122:T122">SUM(D119:D121)</f>
        <v>0</v>
      </c>
      <c r="E122" s="381">
        <f t="shared" si="14"/>
        <v>0</v>
      </c>
      <c r="F122" s="381">
        <f t="shared" si="14"/>
        <v>0</v>
      </c>
      <c r="G122" s="381">
        <f t="shared" si="14"/>
        <v>20000</v>
      </c>
      <c r="H122" s="383">
        <f t="shared" si="14"/>
        <v>1160000</v>
      </c>
      <c r="I122" s="383">
        <f t="shared" si="14"/>
        <v>195000</v>
      </c>
      <c r="J122" s="381">
        <f t="shared" si="14"/>
        <v>0</v>
      </c>
      <c r="K122" s="381">
        <f t="shared" si="14"/>
        <v>800000</v>
      </c>
      <c r="L122" s="381">
        <f t="shared" si="14"/>
        <v>0</v>
      </c>
      <c r="M122" s="381">
        <f>SUM(M119:M121)</f>
        <v>40000</v>
      </c>
      <c r="N122" s="381">
        <f t="shared" si="14"/>
        <v>0</v>
      </c>
      <c r="O122" s="381">
        <f t="shared" si="14"/>
        <v>0</v>
      </c>
      <c r="P122" s="381">
        <f t="shared" si="14"/>
        <v>55000</v>
      </c>
      <c r="Q122" s="381">
        <f t="shared" si="14"/>
        <v>0</v>
      </c>
      <c r="R122" s="381">
        <f t="shared" si="14"/>
        <v>0</v>
      </c>
      <c r="S122" s="381">
        <f t="shared" si="14"/>
        <v>0</v>
      </c>
      <c r="T122" s="381">
        <f t="shared" si="14"/>
        <v>0</v>
      </c>
      <c r="U122" s="381">
        <f>SUM(C122:T122)</f>
        <v>2295000</v>
      </c>
    </row>
    <row r="123" spans="1:21" ht="24" customHeight="1" thickBot="1" thickTop="1">
      <c r="A123" s="621" t="s">
        <v>480</v>
      </c>
      <c r="B123" s="621"/>
      <c r="C123" s="390">
        <f aca="true" t="shared" si="15" ref="C123:U123">C122</f>
        <v>25000</v>
      </c>
      <c r="D123" s="390">
        <f t="shared" si="15"/>
        <v>0</v>
      </c>
      <c r="E123" s="390">
        <f t="shared" si="15"/>
        <v>0</v>
      </c>
      <c r="F123" s="390"/>
      <c r="G123" s="390">
        <f t="shared" si="15"/>
        <v>20000</v>
      </c>
      <c r="H123" s="386">
        <f t="shared" si="15"/>
        <v>1160000</v>
      </c>
      <c r="I123" s="386">
        <f t="shared" si="15"/>
        <v>195000</v>
      </c>
      <c r="J123" s="390">
        <f t="shared" si="15"/>
        <v>0</v>
      </c>
      <c r="K123" s="390">
        <f t="shared" si="15"/>
        <v>800000</v>
      </c>
      <c r="L123" s="390">
        <f t="shared" si="15"/>
        <v>0</v>
      </c>
      <c r="M123" s="390">
        <v>40000</v>
      </c>
      <c r="N123" s="390">
        <f t="shared" si="15"/>
        <v>0</v>
      </c>
      <c r="O123" s="390">
        <f t="shared" si="15"/>
        <v>0</v>
      </c>
      <c r="P123" s="390">
        <f t="shared" si="15"/>
        <v>55000</v>
      </c>
      <c r="Q123" s="390">
        <f t="shared" si="15"/>
        <v>0</v>
      </c>
      <c r="R123" s="390">
        <f t="shared" si="15"/>
        <v>0</v>
      </c>
      <c r="S123" s="390">
        <f t="shared" si="15"/>
        <v>0</v>
      </c>
      <c r="T123" s="390">
        <f t="shared" si="15"/>
        <v>0</v>
      </c>
      <c r="U123" s="390">
        <f t="shared" si="15"/>
        <v>2295000</v>
      </c>
    </row>
    <row r="124" spans="1:21" ht="24.75" customHeight="1" thickBot="1">
      <c r="A124" s="595" t="s">
        <v>454</v>
      </c>
      <c r="B124" s="634"/>
      <c r="C124" s="407">
        <f>C16+C30+C49+C57+C72+C92+C101+C107+C116+C123</f>
        <v>8954531.93</v>
      </c>
      <c r="D124" s="407">
        <f>D16+D30+D49+D57+D72+D92+D101+D107+D116+D123</f>
        <v>1906260</v>
      </c>
      <c r="E124" s="407">
        <f>E16+E30+E49+E57+E72+E92+E101+E107+E116+E123</f>
        <v>280000</v>
      </c>
      <c r="F124" s="407">
        <v>30000</v>
      </c>
      <c r="G124" s="407">
        <v>1727586</v>
      </c>
      <c r="H124" s="521">
        <f>H16+H30+H49+H57+H72+H92+H101+H107+H116+H123</f>
        <v>3680922</v>
      </c>
      <c r="I124" s="521">
        <f>I16+I30+I49+I57+I72+I92+I101+I107+I116+I123</f>
        <v>695000</v>
      </c>
      <c r="J124" s="521">
        <f>J16+J30+J49+J57+J72+J92+J101+J107+J116+J123</f>
        <v>1459480</v>
      </c>
      <c r="K124" s="407">
        <f>K16+K30+K49+K57+K72+K92+K101+K107+K116+K123</f>
        <v>1735000</v>
      </c>
      <c r="L124" s="407">
        <v>265500</v>
      </c>
      <c r="M124" s="407">
        <v>40000</v>
      </c>
      <c r="N124" s="407">
        <v>90000</v>
      </c>
      <c r="O124" s="407">
        <f>O16+O30+O49+O57+O72+O92+O101+O107+O116+O123</f>
        <v>190000</v>
      </c>
      <c r="P124" s="407">
        <f>P16+P30+P49+P57+P72+P92+P101+P107+P116+P123</f>
        <v>255000</v>
      </c>
      <c r="Q124" s="407">
        <f>Q16+Q30+Q49+Q57+Q72+Q92+Q101+Q107+Q116+Q123</f>
        <v>1953000</v>
      </c>
      <c r="R124" s="407">
        <f>R16+R30+R49+R57+R72+R92+R101+R107+R116+R123</f>
        <v>1157370</v>
      </c>
      <c r="S124" s="407">
        <f>S16+S30+S49+S57+S72+S92+S101+S107+S116+S123</f>
        <v>30000</v>
      </c>
      <c r="T124" s="407">
        <f>SUM(T11,T15)</f>
        <v>2334247</v>
      </c>
      <c r="U124" s="407">
        <f>SUM(C124:T124)</f>
        <v>26783896.93</v>
      </c>
    </row>
    <row r="125" spans="1:21" ht="42.75">
      <c r="A125" s="612" t="s">
        <v>397</v>
      </c>
      <c r="B125" s="613"/>
      <c r="C125" s="620" t="s">
        <v>476</v>
      </c>
      <c r="D125" s="620"/>
      <c r="E125" s="612" t="s">
        <v>477</v>
      </c>
      <c r="F125" s="613"/>
      <c r="G125" s="620" t="s">
        <v>404</v>
      </c>
      <c r="H125" s="620"/>
      <c r="I125" s="322" t="s">
        <v>405</v>
      </c>
      <c r="J125" s="614" t="s">
        <v>407</v>
      </c>
      <c r="K125" s="615"/>
      <c r="L125" s="616"/>
      <c r="M125" s="612" t="s">
        <v>460</v>
      </c>
      <c r="N125" s="613"/>
      <c r="O125" s="612" t="s">
        <v>425</v>
      </c>
      <c r="P125" s="613"/>
      <c r="Q125" s="347" t="s">
        <v>409</v>
      </c>
      <c r="R125" s="597" t="s">
        <v>411</v>
      </c>
      <c r="S125" s="597"/>
      <c r="T125" s="322" t="s">
        <v>412</v>
      </c>
      <c r="U125" s="620" t="s">
        <v>461</v>
      </c>
    </row>
    <row r="126" spans="1:21" ht="54.75" customHeight="1">
      <c r="A126" s="322" t="s">
        <v>360</v>
      </c>
      <c r="B126" s="322" t="s">
        <v>418</v>
      </c>
      <c r="C126" s="322" t="s">
        <v>398</v>
      </c>
      <c r="D126" s="322" t="s">
        <v>399</v>
      </c>
      <c r="E126" s="322" t="s">
        <v>365</v>
      </c>
      <c r="F126" s="496" t="s">
        <v>599</v>
      </c>
      <c r="G126" s="322" t="s">
        <v>366</v>
      </c>
      <c r="H126" s="322" t="s">
        <v>367</v>
      </c>
      <c r="I126" s="322" t="s">
        <v>471</v>
      </c>
      <c r="J126" s="322" t="s">
        <v>374</v>
      </c>
      <c r="K126" s="322" t="s">
        <v>408</v>
      </c>
      <c r="L126" s="322" t="s">
        <v>376</v>
      </c>
      <c r="M126" s="496" t="s">
        <v>603</v>
      </c>
      <c r="N126" s="322" t="s">
        <v>369</v>
      </c>
      <c r="O126" s="322" t="s">
        <v>370</v>
      </c>
      <c r="P126" s="322" t="s">
        <v>371</v>
      </c>
      <c r="Q126" s="322" t="s">
        <v>410</v>
      </c>
      <c r="R126" s="348" t="s">
        <v>372</v>
      </c>
      <c r="S126" s="322" t="s">
        <v>373</v>
      </c>
      <c r="T126" s="322" t="s">
        <v>94</v>
      </c>
      <c r="U126" s="620"/>
    </row>
    <row r="127" spans="1:21" s="356" customFormat="1" ht="18.75" customHeight="1">
      <c r="A127" s="243" t="s">
        <v>482</v>
      </c>
      <c r="B127" s="343"/>
      <c r="C127" s="436">
        <f>C11+C29+C38+C54+C69+C89+C100+C106+C112+C122</f>
        <v>8954531.93</v>
      </c>
      <c r="D127" s="436">
        <f>D11+D29+D38+D54+D69+D89+D100+D106+D112+D122</f>
        <v>1906260</v>
      </c>
      <c r="E127" s="436">
        <f>E11+E29+E38+E54+E69+E89+E100+E106+E112+E122</f>
        <v>280000</v>
      </c>
      <c r="F127" s="436">
        <v>30000</v>
      </c>
      <c r="G127" s="436">
        <f>G11+G29+G38+G54+G69+G89+G100+G106+G112+G122</f>
        <v>1381546</v>
      </c>
      <c r="H127" s="522">
        <v>3530422</v>
      </c>
      <c r="I127" s="436">
        <f>I11+I29+I38+I54+I69+I89+I100+I106+I112+I122</f>
        <v>695000</v>
      </c>
      <c r="J127" s="436">
        <f>J11+J29+J38+J54+J69+J89+J100+J106+J112+J122</f>
        <v>1459480</v>
      </c>
      <c r="K127" s="436">
        <f>K11+K29+K38+K54+K69+K89+K100+K106+K112+K122</f>
        <v>1735000</v>
      </c>
      <c r="L127" s="436">
        <v>265500</v>
      </c>
      <c r="M127" s="436">
        <v>40000</v>
      </c>
      <c r="N127" s="436">
        <v>90000</v>
      </c>
      <c r="O127" s="436">
        <f>O11+O29+O38+O54+O69+O89+O100+O106+O112+O122</f>
        <v>190000</v>
      </c>
      <c r="P127" s="436">
        <f>P11+P29+P38+P54+P69+P89+P100+P106+P112+P122</f>
        <v>255000</v>
      </c>
      <c r="Q127" s="436">
        <f>Q11+Q29+Q38+Q54+Q69+Q89+Q100+Q106+Q112+Q122</f>
        <v>1953000</v>
      </c>
      <c r="R127" s="436">
        <f>R11+R29+R38+R54+R69+R89+R100+R106+R112+R122</f>
        <v>1157370</v>
      </c>
      <c r="S127" s="436">
        <f>S11+S29+S38+S54+S69+S89+S100+S106+S112+S122</f>
        <v>30000</v>
      </c>
      <c r="T127" s="436">
        <v>718987</v>
      </c>
      <c r="U127" s="436">
        <f>SUM(C127:T127)</f>
        <v>24672096.93</v>
      </c>
    </row>
    <row r="128" spans="1:21" ht="15">
      <c r="A128" s="632" t="s">
        <v>483</v>
      </c>
      <c r="B128" s="632"/>
      <c r="C128" s="435">
        <f>C15+C48+C56+C71+C91+C115</f>
        <v>0</v>
      </c>
      <c r="D128" s="435">
        <f>D15+D48+D56+D71+D91+D115</f>
        <v>0</v>
      </c>
      <c r="E128" s="435">
        <f>E15+E48+E56+E71+E91+E115</f>
        <v>0</v>
      </c>
      <c r="F128" s="435"/>
      <c r="G128" s="435">
        <f>G15+G48+G56+G71+G91+G115</f>
        <v>346040</v>
      </c>
      <c r="H128" s="395">
        <v>150500</v>
      </c>
      <c r="I128" s="435">
        <f>I15+I48+I56+I71+I91+I115</f>
        <v>0</v>
      </c>
      <c r="J128" s="435">
        <f>J15+J48+J56+J71+J91+J115</f>
        <v>0</v>
      </c>
      <c r="K128" s="435">
        <f>K15+K48+K56+K71+K91+K115</f>
        <v>0</v>
      </c>
      <c r="L128" s="435">
        <f>L15+L48+L56+L71+L91+L115</f>
        <v>0</v>
      </c>
      <c r="M128" s="435"/>
      <c r="N128" s="435">
        <f aca="true" t="shared" si="16" ref="N128:T128">N15+N48+N56+N71+N91+N115</f>
        <v>0</v>
      </c>
      <c r="O128" s="435">
        <f t="shared" si="16"/>
        <v>0</v>
      </c>
      <c r="P128" s="435">
        <f t="shared" si="16"/>
        <v>0</v>
      </c>
      <c r="Q128" s="435">
        <f t="shared" si="16"/>
        <v>0</v>
      </c>
      <c r="R128" s="435">
        <f t="shared" si="16"/>
        <v>0</v>
      </c>
      <c r="S128" s="435">
        <f t="shared" si="16"/>
        <v>0</v>
      </c>
      <c r="T128" s="435">
        <f t="shared" si="16"/>
        <v>1615260</v>
      </c>
      <c r="U128" s="435">
        <f>SUM(C128:T128)</f>
        <v>2111800</v>
      </c>
    </row>
    <row r="129" ht="57" customHeight="1"/>
    <row r="133" ht="43.5" customHeight="1"/>
    <row r="134" s="352" customFormat="1" ht="14.25"/>
    <row r="135" s="356" customFormat="1" ht="14.25"/>
    <row r="137" spans="1:21" ht="18.75">
      <c r="A137" s="375"/>
      <c r="B137" s="375"/>
      <c r="C137" s="376"/>
      <c r="D137" s="376"/>
      <c r="E137" s="376"/>
      <c r="F137" s="376"/>
      <c r="G137" s="376"/>
      <c r="H137" s="376"/>
      <c r="I137" s="376"/>
      <c r="J137" s="376"/>
      <c r="K137" s="376"/>
      <c r="L137" s="376"/>
      <c r="M137" s="376"/>
      <c r="N137" s="376"/>
      <c r="O137" s="376"/>
      <c r="P137" s="376"/>
      <c r="Q137" s="376"/>
      <c r="R137" s="376"/>
      <c r="S137" s="376"/>
      <c r="T137" s="376"/>
      <c r="U137" s="376"/>
    </row>
    <row r="139" ht="57" customHeight="1"/>
    <row r="141" ht="24" customHeight="1"/>
    <row r="142" ht="43.5" customHeight="1"/>
  </sheetData>
  <sheetProtection/>
  <mergeCells count="88">
    <mergeCell ref="A128:B128"/>
    <mergeCell ref="A11:B11"/>
    <mergeCell ref="A6:A10"/>
    <mergeCell ref="A50:A53"/>
    <mergeCell ref="C125:D125"/>
    <mergeCell ref="A124:B124"/>
    <mergeCell ref="A122:B122"/>
    <mergeCell ref="A123:B123"/>
    <mergeCell ref="A119:A121"/>
    <mergeCell ref="A125:B125"/>
    <mergeCell ref="C117:D117"/>
    <mergeCell ref="A116:B116"/>
    <mergeCell ref="A113:A115"/>
    <mergeCell ref="A117:B117"/>
    <mergeCell ref="A107:B107"/>
    <mergeCell ref="A106:B106"/>
    <mergeCell ref="U117:U118"/>
    <mergeCell ref="G125:H125"/>
    <mergeCell ref="J125:L125"/>
    <mergeCell ref="O125:P125"/>
    <mergeCell ref="R125:S125"/>
    <mergeCell ref="U125:U126"/>
    <mergeCell ref="G117:H117"/>
    <mergeCell ref="J117:L117"/>
    <mergeCell ref="O117:P117"/>
    <mergeCell ref="R117:S117"/>
    <mergeCell ref="A92:B92"/>
    <mergeCell ref="A90:A91"/>
    <mergeCell ref="A72:B72"/>
    <mergeCell ref="A70:A71"/>
    <mergeCell ref="A89:B89"/>
    <mergeCell ref="O63:P63"/>
    <mergeCell ref="R63:S63"/>
    <mergeCell ref="U63:U64"/>
    <mergeCell ref="A69:B69"/>
    <mergeCell ref="A65:A68"/>
    <mergeCell ref="A57:B57"/>
    <mergeCell ref="A55:A56"/>
    <mergeCell ref="A63:B63"/>
    <mergeCell ref="C63:D63"/>
    <mergeCell ref="G63:H63"/>
    <mergeCell ref="E63:F63"/>
    <mergeCell ref="U43:U44"/>
    <mergeCell ref="A45:A48"/>
    <mergeCell ref="A49:B49"/>
    <mergeCell ref="A54:B54"/>
    <mergeCell ref="A43:B43"/>
    <mergeCell ref="C43:D43"/>
    <mergeCell ref="G43:H43"/>
    <mergeCell ref="J43:L43"/>
    <mergeCell ref="O43:P43"/>
    <mergeCell ref="R43:S43"/>
    <mergeCell ref="E43:F43"/>
    <mergeCell ref="U22:U23"/>
    <mergeCell ref="A30:B30"/>
    <mergeCell ref="A29:B29"/>
    <mergeCell ref="A24:A28"/>
    <mergeCell ref="A38:B38"/>
    <mergeCell ref="A31:A37"/>
    <mergeCell ref="A22:B22"/>
    <mergeCell ref="C22:D22"/>
    <mergeCell ref="G22:H22"/>
    <mergeCell ref="J22:L22"/>
    <mergeCell ref="O22:P22"/>
    <mergeCell ref="R22:S22"/>
    <mergeCell ref="E22:F22"/>
    <mergeCell ref="A4:B4"/>
    <mergeCell ref="A12:A15"/>
    <mergeCell ref="A16:B16"/>
    <mergeCell ref="A1:U1"/>
    <mergeCell ref="A2:U2"/>
    <mergeCell ref="A3:U3"/>
    <mergeCell ref="C4:D4"/>
    <mergeCell ref="G4:H4"/>
    <mergeCell ref="J4:L4"/>
    <mergeCell ref="O4:P4"/>
    <mergeCell ref="R4:S4"/>
    <mergeCell ref="U4:U5"/>
    <mergeCell ref="E4:F4"/>
    <mergeCell ref="E117:F117"/>
    <mergeCell ref="E125:F125"/>
    <mergeCell ref="M4:N4"/>
    <mergeCell ref="M22:N22"/>
    <mergeCell ref="M43:N43"/>
    <mergeCell ref="M63:N63"/>
    <mergeCell ref="M117:N117"/>
    <mergeCell ref="M125:N125"/>
    <mergeCell ref="J63:L63"/>
  </mergeCells>
  <printOptions/>
  <pageMargins left="0" right="0" top="0" bottom="0" header="0" footer="0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S13"/>
  <sheetViews>
    <sheetView zoomScalePageLayoutView="0" workbookViewId="0" topLeftCell="A10">
      <selection activeCell="B6" sqref="B6"/>
    </sheetView>
  </sheetViews>
  <sheetFormatPr defaultColWidth="9.140625" defaultRowHeight="15"/>
  <cols>
    <col min="1" max="1" width="5.7109375" style="1" customWidth="1"/>
    <col min="2" max="2" width="7.8515625" style="1" customWidth="1"/>
    <col min="3" max="3" width="6.7109375" style="1" customWidth="1"/>
    <col min="4" max="4" width="6.8515625" style="1" customWidth="1"/>
    <col min="5" max="5" width="8.28125" style="1" customWidth="1"/>
    <col min="6" max="6" width="7.28125" style="1" customWidth="1"/>
    <col min="7" max="7" width="6.7109375" style="1" customWidth="1"/>
    <col min="8" max="8" width="7.57421875" style="1" customWidth="1"/>
    <col min="9" max="9" width="7.421875" style="1" customWidth="1"/>
    <col min="10" max="10" width="6.421875" style="1" customWidth="1"/>
    <col min="11" max="11" width="8.00390625" style="1" customWidth="1"/>
    <col min="12" max="12" width="7.57421875" style="1" customWidth="1"/>
    <col min="13" max="13" width="6.8515625" style="1" customWidth="1"/>
    <col min="14" max="15" width="7.140625" style="1" customWidth="1"/>
    <col min="16" max="17" width="6.8515625" style="1" customWidth="1"/>
    <col min="18" max="18" width="7.00390625" style="1" customWidth="1"/>
    <col min="19" max="19" width="6.7109375" style="1" customWidth="1"/>
    <col min="20" max="16384" width="9.00390625" style="1" customWidth="1"/>
  </cols>
  <sheetData>
    <row r="1" spans="1:19" ht="17.25">
      <c r="A1" s="618" t="s">
        <v>53</v>
      </c>
      <c r="B1" s="618"/>
      <c r="C1" s="618"/>
      <c r="D1" s="618"/>
      <c r="E1" s="618"/>
      <c r="F1" s="618"/>
      <c r="G1" s="618"/>
      <c r="H1" s="618"/>
      <c r="I1" s="618"/>
      <c r="J1" s="618"/>
      <c r="K1" s="618"/>
      <c r="L1" s="618"/>
      <c r="M1" s="618"/>
      <c r="N1" s="618"/>
      <c r="O1" s="618"/>
      <c r="P1" s="618"/>
      <c r="Q1" s="618"/>
      <c r="R1" s="618"/>
      <c r="S1" s="618"/>
    </row>
    <row r="2" spans="1:19" ht="17.25">
      <c r="A2" s="618" t="s">
        <v>490</v>
      </c>
      <c r="B2" s="618"/>
      <c r="C2" s="618"/>
      <c r="D2" s="618"/>
      <c r="E2" s="618"/>
      <c r="F2" s="618"/>
      <c r="G2" s="618"/>
      <c r="H2" s="618"/>
      <c r="I2" s="618"/>
      <c r="J2" s="618"/>
      <c r="K2" s="618"/>
      <c r="L2" s="618"/>
      <c r="M2" s="618"/>
      <c r="N2" s="618"/>
      <c r="O2" s="618"/>
      <c r="P2" s="618"/>
      <c r="Q2" s="618"/>
      <c r="R2" s="618"/>
      <c r="S2" s="618"/>
    </row>
    <row r="3" spans="1:19" ht="17.25">
      <c r="A3" s="619" t="s">
        <v>528</v>
      </c>
      <c r="B3" s="619"/>
      <c r="C3" s="619"/>
      <c r="D3" s="619"/>
      <c r="E3" s="619"/>
      <c r="F3" s="619"/>
      <c r="G3" s="619"/>
      <c r="H3" s="619"/>
      <c r="I3" s="619"/>
      <c r="J3" s="619"/>
      <c r="K3" s="619"/>
      <c r="L3" s="619"/>
      <c r="M3" s="619"/>
      <c r="N3" s="619"/>
      <c r="O3" s="619"/>
      <c r="P3" s="619"/>
      <c r="Q3" s="619"/>
      <c r="R3" s="619"/>
      <c r="S3" s="619"/>
    </row>
    <row r="4" spans="1:19" ht="42.75">
      <c r="A4" s="612" t="s">
        <v>397</v>
      </c>
      <c r="B4" s="613"/>
      <c r="C4" s="620" t="s">
        <v>476</v>
      </c>
      <c r="D4" s="620"/>
      <c r="E4" s="345" t="s">
        <v>477</v>
      </c>
      <c r="F4" s="620" t="s">
        <v>404</v>
      </c>
      <c r="G4" s="620"/>
      <c r="H4" s="345" t="s">
        <v>405</v>
      </c>
      <c r="I4" s="614" t="s">
        <v>407</v>
      </c>
      <c r="J4" s="615"/>
      <c r="K4" s="616"/>
      <c r="L4" s="345" t="s">
        <v>460</v>
      </c>
      <c r="M4" s="612" t="s">
        <v>425</v>
      </c>
      <c r="N4" s="613"/>
      <c r="O4" s="347" t="s">
        <v>409</v>
      </c>
      <c r="P4" s="597" t="s">
        <v>411</v>
      </c>
      <c r="Q4" s="597"/>
      <c r="R4" s="345" t="s">
        <v>412</v>
      </c>
      <c r="S4" s="620" t="s">
        <v>461</v>
      </c>
    </row>
    <row r="5" spans="1:19" ht="57">
      <c r="A5" s="345" t="s">
        <v>360</v>
      </c>
      <c r="B5" s="345" t="s">
        <v>418</v>
      </c>
      <c r="C5" s="345" t="s">
        <v>398</v>
      </c>
      <c r="D5" s="345" t="s">
        <v>399</v>
      </c>
      <c r="E5" s="345" t="s">
        <v>365</v>
      </c>
      <c r="F5" s="345" t="s">
        <v>366</v>
      </c>
      <c r="G5" s="345" t="s">
        <v>367</v>
      </c>
      <c r="H5" s="345" t="s">
        <v>471</v>
      </c>
      <c r="I5" s="345" t="s">
        <v>374</v>
      </c>
      <c r="J5" s="345" t="s">
        <v>408</v>
      </c>
      <c r="K5" s="345" t="s">
        <v>376</v>
      </c>
      <c r="L5" s="345" t="s">
        <v>369</v>
      </c>
      <c r="M5" s="345" t="s">
        <v>370</v>
      </c>
      <c r="N5" s="345" t="s">
        <v>371</v>
      </c>
      <c r="O5" s="345" t="s">
        <v>410</v>
      </c>
      <c r="P5" s="348" t="s">
        <v>372</v>
      </c>
      <c r="Q5" s="345" t="s">
        <v>373</v>
      </c>
      <c r="R5" s="345" t="s">
        <v>94</v>
      </c>
      <c r="S5" s="620"/>
    </row>
    <row r="6" spans="1:19" ht="105">
      <c r="A6" s="434" t="s">
        <v>99</v>
      </c>
      <c r="B6" s="255" t="s">
        <v>432</v>
      </c>
      <c r="C6" s="410"/>
      <c r="D6" s="410">
        <v>-10000</v>
      </c>
      <c r="E6" s="411"/>
      <c r="F6" s="410">
        <v>0</v>
      </c>
      <c r="G6" s="411"/>
      <c r="H6" s="411"/>
      <c r="I6" s="410">
        <v>0</v>
      </c>
      <c r="J6" s="411"/>
      <c r="K6" s="411"/>
      <c r="L6" s="411"/>
      <c r="M6" s="411"/>
      <c r="N6" s="411"/>
      <c r="O6" s="411"/>
      <c r="P6" s="410">
        <v>0</v>
      </c>
      <c r="Q6" s="411"/>
      <c r="R6" s="411"/>
      <c r="S6" s="412">
        <f>SUM(C6:R6)</f>
        <v>-10000</v>
      </c>
    </row>
    <row r="7" spans="1:19" s="418" customFormat="1" ht="18" thickBot="1">
      <c r="A7" s="640" t="s">
        <v>491</v>
      </c>
      <c r="B7" s="640"/>
      <c r="C7" s="417">
        <f aca="true" t="shared" si="0" ref="C7:R7">C6</f>
        <v>0</v>
      </c>
      <c r="D7" s="417">
        <f t="shared" si="0"/>
        <v>-10000</v>
      </c>
      <c r="E7" s="417">
        <f t="shared" si="0"/>
        <v>0</v>
      </c>
      <c r="F7" s="417">
        <f t="shared" si="0"/>
        <v>0</v>
      </c>
      <c r="G7" s="417">
        <f t="shared" si="0"/>
        <v>0</v>
      </c>
      <c r="H7" s="417">
        <f t="shared" si="0"/>
        <v>0</v>
      </c>
      <c r="I7" s="417">
        <f t="shared" si="0"/>
        <v>0</v>
      </c>
      <c r="J7" s="417">
        <f t="shared" si="0"/>
        <v>0</v>
      </c>
      <c r="K7" s="417">
        <f t="shared" si="0"/>
        <v>0</v>
      </c>
      <c r="L7" s="417">
        <f t="shared" si="0"/>
        <v>0</v>
      </c>
      <c r="M7" s="417">
        <f t="shared" si="0"/>
        <v>0</v>
      </c>
      <c r="N7" s="417">
        <f t="shared" si="0"/>
        <v>0</v>
      </c>
      <c r="O7" s="417">
        <f t="shared" si="0"/>
        <v>0</v>
      </c>
      <c r="P7" s="417">
        <f t="shared" si="0"/>
        <v>0</v>
      </c>
      <c r="Q7" s="417">
        <f t="shared" si="0"/>
        <v>0</v>
      </c>
      <c r="R7" s="417">
        <f t="shared" si="0"/>
        <v>0</v>
      </c>
      <c r="S7" s="321">
        <f>SUM(C7:R7)</f>
        <v>-10000</v>
      </c>
    </row>
    <row r="8" spans="1:19" ht="18" thickTop="1">
      <c r="A8" s="413"/>
      <c r="B8" s="255"/>
      <c r="C8" s="414"/>
      <c r="D8" s="415"/>
      <c r="E8" s="415"/>
      <c r="F8" s="415"/>
      <c r="G8" s="415"/>
      <c r="H8" s="415"/>
      <c r="I8" s="415"/>
      <c r="J8" s="415"/>
      <c r="K8" s="415"/>
      <c r="L8" s="415"/>
      <c r="M8" s="415"/>
      <c r="N8" s="415"/>
      <c r="O8" s="415"/>
      <c r="P8" s="415"/>
      <c r="Q8" s="415"/>
      <c r="R8" s="415"/>
      <c r="S8" s="414">
        <f>SUM(C8:R8)</f>
        <v>0</v>
      </c>
    </row>
    <row r="9" spans="1:19" s="418" customFormat="1" ht="17.25">
      <c r="A9" s="641" t="s">
        <v>491</v>
      </c>
      <c r="B9" s="641"/>
      <c r="C9" s="419">
        <f aca="true" t="shared" si="1" ref="C9:R9">C8</f>
        <v>0</v>
      </c>
      <c r="D9" s="419">
        <f t="shared" si="1"/>
        <v>0</v>
      </c>
      <c r="E9" s="419">
        <f t="shared" si="1"/>
        <v>0</v>
      </c>
      <c r="F9" s="419">
        <f t="shared" si="1"/>
        <v>0</v>
      </c>
      <c r="G9" s="419">
        <f t="shared" si="1"/>
        <v>0</v>
      </c>
      <c r="H9" s="419">
        <f t="shared" si="1"/>
        <v>0</v>
      </c>
      <c r="I9" s="419">
        <f t="shared" si="1"/>
        <v>0</v>
      </c>
      <c r="J9" s="419">
        <f t="shared" si="1"/>
        <v>0</v>
      </c>
      <c r="K9" s="419">
        <f t="shared" si="1"/>
        <v>0</v>
      </c>
      <c r="L9" s="419">
        <f t="shared" si="1"/>
        <v>0</v>
      </c>
      <c r="M9" s="419">
        <f t="shared" si="1"/>
        <v>0</v>
      </c>
      <c r="N9" s="419">
        <f t="shared" si="1"/>
        <v>0</v>
      </c>
      <c r="O9" s="419">
        <f t="shared" si="1"/>
        <v>0</v>
      </c>
      <c r="P9" s="419">
        <f t="shared" si="1"/>
        <v>0</v>
      </c>
      <c r="Q9" s="419">
        <f t="shared" si="1"/>
        <v>0</v>
      </c>
      <c r="R9" s="419">
        <f t="shared" si="1"/>
        <v>0</v>
      </c>
      <c r="S9" s="419">
        <f>SUM(C9:R9)</f>
        <v>0</v>
      </c>
    </row>
    <row r="10" spans="1:19" s="422" customFormat="1" ht="18" thickBot="1">
      <c r="A10" s="643" t="s">
        <v>493</v>
      </c>
      <c r="B10" s="644"/>
      <c r="C10" s="424">
        <f aca="true" t="shared" si="2" ref="C10:S10">C7+C9</f>
        <v>0</v>
      </c>
      <c r="D10" s="424">
        <f t="shared" si="2"/>
        <v>-10000</v>
      </c>
      <c r="E10" s="424">
        <f t="shared" si="2"/>
        <v>0</v>
      </c>
      <c r="F10" s="424">
        <f t="shared" si="2"/>
        <v>0</v>
      </c>
      <c r="G10" s="424">
        <f t="shared" si="2"/>
        <v>0</v>
      </c>
      <c r="H10" s="424">
        <f t="shared" si="2"/>
        <v>0</v>
      </c>
      <c r="I10" s="424">
        <f t="shared" si="2"/>
        <v>0</v>
      </c>
      <c r="J10" s="424">
        <f t="shared" si="2"/>
        <v>0</v>
      </c>
      <c r="K10" s="424">
        <f t="shared" si="2"/>
        <v>0</v>
      </c>
      <c r="L10" s="424">
        <f t="shared" si="2"/>
        <v>0</v>
      </c>
      <c r="M10" s="424">
        <f t="shared" si="2"/>
        <v>0</v>
      </c>
      <c r="N10" s="424">
        <f t="shared" si="2"/>
        <v>0</v>
      </c>
      <c r="O10" s="424">
        <f t="shared" si="2"/>
        <v>0</v>
      </c>
      <c r="P10" s="424">
        <f t="shared" si="2"/>
        <v>0</v>
      </c>
      <c r="Q10" s="424">
        <f t="shared" si="2"/>
        <v>0</v>
      </c>
      <c r="R10" s="424">
        <f t="shared" si="2"/>
        <v>0</v>
      </c>
      <c r="S10" s="425">
        <f t="shared" si="2"/>
        <v>-10000</v>
      </c>
    </row>
    <row r="11" spans="1:19" ht="51.75">
      <c r="A11" s="426" t="s">
        <v>98</v>
      </c>
      <c r="B11" s="426" t="s">
        <v>495</v>
      </c>
      <c r="C11" s="416"/>
      <c r="D11" s="416">
        <v>10000</v>
      </c>
      <c r="E11" s="416"/>
      <c r="F11" s="416">
        <v>0</v>
      </c>
      <c r="G11" s="416"/>
      <c r="H11" s="416"/>
      <c r="I11" s="416"/>
      <c r="J11" s="389">
        <v>0</v>
      </c>
      <c r="K11" s="416"/>
      <c r="L11" s="416"/>
      <c r="M11" s="416"/>
      <c r="N11" s="416"/>
      <c r="O11" s="416"/>
      <c r="P11" s="416"/>
      <c r="Q11" s="416">
        <v>0</v>
      </c>
      <c r="R11" s="416"/>
      <c r="S11" s="416">
        <f>SUM(C11:R11)</f>
        <v>10000</v>
      </c>
    </row>
    <row r="12" spans="1:19" ht="17.25">
      <c r="A12" s="642" t="s">
        <v>492</v>
      </c>
      <c r="B12" s="642"/>
      <c r="C12" s="420">
        <f aca="true" t="shared" si="3" ref="C12:L13">C11</f>
        <v>0</v>
      </c>
      <c r="D12" s="420">
        <f t="shared" si="3"/>
        <v>10000</v>
      </c>
      <c r="E12" s="420">
        <f t="shared" si="3"/>
        <v>0</v>
      </c>
      <c r="F12" s="420">
        <f t="shared" si="3"/>
        <v>0</v>
      </c>
      <c r="G12" s="420">
        <f t="shared" si="3"/>
        <v>0</v>
      </c>
      <c r="H12" s="420">
        <f t="shared" si="3"/>
        <v>0</v>
      </c>
      <c r="I12" s="420">
        <f t="shared" si="3"/>
        <v>0</v>
      </c>
      <c r="J12" s="420">
        <f t="shared" si="3"/>
        <v>0</v>
      </c>
      <c r="K12" s="420">
        <f t="shared" si="3"/>
        <v>0</v>
      </c>
      <c r="L12" s="420">
        <f t="shared" si="3"/>
        <v>0</v>
      </c>
      <c r="M12" s="420">
        <f aca="true" t="shared" si="4" ref="M12:S13">M11</f>
        <v>0</v>
      </c>
      <c r="N12" s="420">
        <f t="shared" si="4"/>
        <v>0</v>
      </c>
      <c r="O12" s="420">
        <f t="shared" si="4"/>
        <v>0</v>
      </c>
      <c r="P12" s="420">
        <f t="shared" si="4"/>
        <v>0</v>
      </c>
      <c r="Q12" s="420">
        <f t="shared" si="4"/>
        <v>0</v>
      </c>
      <c r="R12" s="420">
        <f t="shared" si="4"/>
        <v>0</v>
      </c>
      <c r="S12" s="420">
        <f t="shared" si="4"/>
        <v>10000</v>
      </c>
    </row>
    <row r="13" spans="1:19" s="422" customFormat="1" ht="17.25">
      <c r="A13" s="638" t="s">
        <v>494</v>
      </c>
      <c r="B13" s="639"/>
      <c r="C13" s="421">
        <f t="shared" si="3"/>
        <v>0</v>
      </c>
      <c r="D13" s="421">
        <f t="shared" si="3"/>
        <v>10000</v>
      </c>
      <c r="E13" s="421">
        <f t="shared" si="3"/>
        <v>0</v>
      </c>
      <c r="F13" s="421">
        <f t="shared" si="3"/>
        <v>0</v>
      </c>
      <c r="G13" s="421">
        <f t="shared" si="3"/>
        <v>0</v>
      </c>
      <c r="H13" s="421">
        <f t="shared" si="3"/>
        <v>0</v>
      </c>
      <c r="I13" s="421">
        <f t="shared" si="3"/>
        <v>0</v>
      </c>
      <c r="J13" s="423">
        <f t="shared" si="3"/>
        <v>0</v>
      </c>
      <c r="K13" s="421">
        <f t="shared" si="3"/>
        <v>0</v>
      </c>
      <c r="L13" s="421">
        <f t="shared" si="3"/>
        <v>0</v>
      </c>
      <c r="M13" s="421">
        <f t="shared" si="4"/>
        <v>0</v>
      </c>
      <c r="N13" s="421">
        <f t="shared" si="4"/>
        <v>0</v>
      </c>
      <c r="O13" s="421">
        <f t="shared" si="4"/>
        <v>0</v>
      </c>
      <c r="P13" s="421">
        <f t="shared" si="4"/>
        <v>0</v>
      </c>
      <c r="Q13" s="421">
        <f t="shared" si="4"/>
        <v>0</v>
      </c>
      <c r="R13" s="421">
        <f t="shared" si="4"/>
        <v>0</v>
      </c>
      <c r="S13" s="423">
        <f t="shared" si="4"/>
        <v>10000</v>
      </c>
    </row>
  </sheetData>
  <sheetProtection/>
  <mergeCells count="15">
    <mergeCell ref="A1:S1"/>
    <mergeCell ref="A2:S2"/>
    <mergeCell ref="A3:S3"/>
    <mergeCell ref="A4:B4"/>
    <mergeCell ref="C4:D4"/>
    <mergeCell ref="F4:G4"/>
    <mergeCell ref="I4:K4"/>
    <mergeCell ref="M4:N4"/>
    <mergeCell ref="P4:Q4"/>
    <mergeCell ref="A13:B13"/>
    <mergeCell ref="S4:S5"/>
    <mergeCell ref="A7:B7"/>
    <mergeCell ref="A9:B9"/>
    <mergeCell ref="A12:B12"/>
    <mergeCell ref="A10:B10"/>
  </mergeCells>
  <printOptions/>
  <pageMargins left="0" right="0" top="0" bottom="0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Windows User</cp:lastModifiedBy>
  <cp:lastPrinted>2015-11-06T05:06:48Z</cp:lastPrinted>
  <dcterms:created xsi:type="dcterms:W3CDTF">2015-06-05T07:21:19Z</dcterms:created>
  <dcterms:modified xsi:type="dcterms:W3CDTF">2015-11-09T06:58:51Z</dcterms:modified>
  <cp:category/>
  <cp:version/>
  <cp:contentType/>
  <cp:contentStatus/>
</cp:coreProperties>
</file>