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20115" windowHeight="7755" activeTab="1"/>
  </bookViews>
  <sheets>
    <sheet name="งบทดลอง" sheetId="1" r:id="rId1"/>
    <sheet name="รายงานรับจ่ายเงินสด" sheetId="2" r:id="rId2"/>
    <sheet name="รายงานกระแสเงินสด" sheetId="3" r:id="rId3"/>
    <sheet name="หมายเหตุ 1" sheetId="4" r:id="rId4"/>
    <sheet name="หมายเหตุ 2" sheetId="5" r:id="rId5"/>
    <sheet name="รายจ่ายจากรายรับตามแผนงาน" sheetId="6" r:id="rId6"/>
    <sheet name="กระดาษทำการจ่ายจากรายรับ" sheetId="7" r:id="rId7"/>
    <sheet name="กระดาษทำการงบฯคงเหลือ" sheetId="8" r:id="rId8"/>
    <sheet name="กระดาษทำการกระทบยอดการโอนงบฯ" sheetId="9" r:id="rId9"/>
  </sheets>
  <definedNames>
    <definedName name="_xlnm.Print_Area" localSheetId="7">'กระดาษทำการงบฯคงเหลือ'!$A$1:$T$168</definedName>
    <definedName name="_xlnm.Print_Area" localSheetId="6">'กระดาษทำการจ่ายจากรายรับ'!$A$1:$T$142</definedName>
    <definedName name="_xlnm.Print_Area" localSheetId="5">'รายจ่ายจากรายรับตามแผนงาน'!$A$1:$CH$20</definedName>
    <definedName name="_xlnm.Print_Area" localSheetId="3">'หมายเหตุ 1'!$A$1:$I$153</definedName>
  </definedNames>
  <calcPr fullCalcOnLoad="1"/>
</workbook>
</file>

<file path=xl/sharedStrings.xml><?xml version="1.0" encoding="utf-8"?>
<sst xmlns="http://schemas.openxmlformats.org/spreadsheetml/2006/main" count="1774" uniqueCount="605">
  <si>
    <t>องค์การบริหารส่วนตำบลแวงน้อย  อำเภอแวงน้อย  จังหวัดขอนแก่น</t>
  </si>
  <si>
    <t>รายการ</t>
  </si>
  <si>
    <t>รหัสบัญชี</t>
  </si>
  <si>
    <t>เดบิท</t>
  </si>
  <si>
    <t>เครดิต</t>
  </si>
  <si>
    <t>เงินสด</t>
  </si>
  <si>
    <t>120100</t>
  </si>
  <si>
    <t>-</t>
  </si>
  <si>
    <t>เงินฝากธนาคาร ธกส. (ออมทรัพย์)  เลขที่  31418-9</t>
  </si>
  <si>
    <t>110201</t>
  </si>
  <si>
    <t>เงินฝากธนาคาร ธกส. (ออมทรัพย์)  เลขที่  48091-8</t>
  </si>
  <si>
    <t>86</t>
  </si>
  <si>
    <t>เงินฝากธนาคาร ธกส. (ออมทรัพย์)  เลขที่  51085-4</t>
  </si>
  <si>
    <t>60</t>
  </si>
  <si>
    <t>เงินฝากธนาคาร ธกส. (ออมทรัพย์)  เลขที่  68058-0</t>
  </si>
  <si>
    <t>85</t>
  </si>
  <si>
    <t>เงินฝากธนาคารกรุงไทย (ออมทรัพย์) เลขที่ 05100-7</t>
  </si>
  <si>
    <t>เงินฝากธนาคารกรุงไทย (ประจำ 3 เดือน) เลขที่  422-2-03566-1</t>
  </si>
  <si>
    <t>110202</t>
  </si>
  <si>
    <t>26</t>
  </si>
  <si>
    <t>ลูกหนี้เงินยืมเงินงบประมาณ</t>
  </si>
  <si>
    <t>110605</t>
  </si>
  <si>
    <t>ลูกหนี้เงินยืมเงินอุดหนุนระบุวัตถุประสงค์</t>
  </si>
  <si>
    <t>ลูกหนี้เงินยืมโครงการเศรษฐกิจชุมชน</t>
  </si>
  <si>
    <t xml:space="preserve">ลูกหนี้เงินยืมสะสม          </t>
  </si>
  <si>
    <t>110606</t>
  </si>
  <si>
    <t xml:space="preserve">งบกลาง                             </t>
  </si>
  <si>
    <t>510000</t>
  </si>
  <si>
    <t>งบกลาง(อุดหนุนระบุวัตถุประสงค์)</t>
  </si>
  <si>
    <t xml:space="preserve">เงินเดือน  (ฝ่ายประจำ)                           </t>
  </si>
  <si>
    <t>522000</t>
  </si>
  <si>
    <t xml:space="preserve">เงินเดือน  (อุดหนุนระบุวัตถุปรสงค์)                           </t>
  </si>
  <si>
    <t xml:space="preserve">เงินเดือน  (ฝ่ายการเมือง)                           </t>
  </si>
  <si>
    <t xml:space="preserve">ค่าจ้างประจำ                        </t>
  </si>
  <si>
    <t>220400</t>
  </si>
  <si>
    <t>ค่าจ้างชั่วคราว</t>
  </si>
  <si>
    <t>220600</t>
  </si>
  <si>
    <t>ค่าจ้างชั่วคราว (อุดหนุนระบุวัตถุปรสงค์)</t>
  </si>
  <si>
    <t xml:space="preserve">ค่าตอบแทน                           </t>
  </si>
  <si>
    <t>531000</t>
  </si>
  <si>
    <t>ค่าตอบแทน  (อุดหนุนระบุวัตถุประสงค์)</t>
  </si>
  <si>
    <t xml:space="preserve">ค่าใช้สอย                </t>
  </si>
  <si>
    <t>532000</t>
  </si>
  <si>
    <t>ค่าใช้สอย  (อุดหนุนเฉพาะกิจอื่น)</t>
  </si>
  <si>
    <t xml:space="preserve">ค่าวัสดุ                            </t>
  </si>
  <si>
    <t>533000</t>
  </si>
  <si>
    <t>78</t>
  </si>
  <si>
    <t xml:space="preserve"> </t>
  </si>
  <si>
    <t xml:space="preserve">ค่าวัสดุ   (อุดหนุนระบุวัตถุประสงค์)                        </t>
  </si>
  <si>
    <t xml:space="preserve">ค่าสาธารณูปโภค                     </t>
  </si>
  <si>
    <t>534000</t>
  </si>
  <si>
    <t xml:space="preserve">ค่าครุภัณฑ์                                </t>
  </si>
  <si>
    <t>541000</t>
  </si>
  <si>
    <t xml:space="preserve">ค่าที่ดินและสิ่งก่อสร้าง        </t>
  </si>
  <si>
    <t>542000</t>
  </si>
  <si>
    <t>75</t>
  </si>
  <si>
    <t xml:space="preserve">เงินอุดหนุน                                  </t>
  </si>
  <si>
    <t>560000</t>
  </si>
  <si>
    <t>ที่ดินและสิ่งก่อสร้าง(อุดหนุนฯเพื่อพัฒนาประเทศ)</t>
  </si>
  <si>
    <t>ที่ดินและสิ่งก่อสร้าง(อุดหนุนเฉพาะกิจ)</t>
  </si>
  <si>
    <t>รายรับ  (หมายเหตุ 1)</t>
  </si>
  <si>
    <t>400000</t>
  </si>
  <si>
    <t>77</t>
  </si>
  <si>
    <t>ฎีกาค้างจ่าย(หมายเหตุ  3   )</t>
  </si>
  <si>
    <t>210402</t>
  </si>
  <si>
    <t>บัญชีรายจ่ายรอจ่าย</t>
  </si>
  <si>
    <t>210500</t>
  </si>
  <si>
    <t xml:space="preserve">เงินรับฝาก  (หมายเหตุ 2)     </t>
  </si>
  <si>
    <t>230100</t>
  </si>
  <si>
    <t>เงินสะสม</t>
  </si>
  <si>
    <t>300000</t>
  </si>
  <si>
    <t>06</t>
  </si>
  <si>
    <t>เงินทุนสำรองสะสม</t>
  </si>
  <si>
    <t>320000</t>
  </si>
  <si>
    <t>22</t>
  </si>
  <si>
    <t xml:space="preserve">                   ลงชื่อ                                ผู้รายงาน</t>
  </si>
  <si>
    <t>ลงชื่อ                                    ผู้ตรวจสอบ</t>
  </si>
  <si>
    <t xml:space="preserve">                          (นางสาวพิมพ์ใจ   หล่ามี)</t>
  </si>
  <si>
    <t xml:space="preserve">        (นางรุ้ง           สุขกำเนิด)</t>
  </si>
  <si>
    <t xml:space="preserve">                         นักวิชาการเงินและบัญชี</t>
  </si>
  <si>
    <t xml:space="preserve">          ผู้อำนวยการกองคลัง</t>
  </si>
  <si>
    <t xml:space="preserve">                  ลงชื่อ                            ผู้ตรวจสอบ</t>
  </si>
  <si>
    <t>ลงชื่อ                                  ผู้อนุมัติ</t>
  </si>
  <si>
    <t>องค์การบริหารส่วนตำบลแวงน้อย</t>
  </si>
  <si>
    <t>รายงานรับ - จ่ายเงินสด</t>
  </si>
  <si>
    <t>จนถึงปัจจุบัน</t>
  </si>
  <si>
    <t>จำนวนเงิน  เดือนนี้  ที่เกิดขึ้นจริง  (บาท)</t>
  </si>
  <si>
    <t>ประมาณการ (บาท)</t>
  </si>
  <si>
    <t>เงินอุดหนุนระบุวัตถุประสงค์ /เฉพาะกิจ  (บาท)</t>
  </si>
  <si>
    <t>รวม  (บาท)</t>
  </si>
  <si>
    <t>เกิดขึ้นจริง  (บาท)</t>
  </si>
  <si>
    <t>ยอดยกมา</t>
  </si>
  <si>
    <t>28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</si>
  <si>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</si>
  <si>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</si>
  <si>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</si>
  <si>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</si>
  <si>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</si>
  <si>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</si>
  <si>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</si>
  <si>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</si>
  <si>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</si>
  <si>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</si>
  <si>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</si>
  <si>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</si>
  <si>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36</t>
  </si>
  <si>
    <t>ภาษีจัดสรร</t>
  </si>
  <si>
    <t>421000</t>
  </si>
  <si>
    <t>เงินอุดหนุนทั่วไป</t>
  </si>
  <si>
    <t>431000</t>
  </si>
  <si>
    <t>เงินอุดหนุนทั่วไประบุวัตถุประสงค์เพื่อพัฒนาประเทศ</t>
  </si>
  <si>
    <t>43000</t>
  </si>
  <si>
    <t>02</t>
  </si>
  <si>
    <t>รวม</t>
  </si>
  <si>
    <t>เงินอุดหนุนทั่วไประบุวัตถุประสงค์/เฉพาะกิจ</t>
  </si>
  <si>
    <t>ลูกหนี้เงินยืมสะสม</t>
  </si>
  <si>
    <t>ลูกหนี้เงินยืมงบประมาณ</t>
  </si>
  <si>
    <t>ลูกหนี้เงินยืมอุดหนุนทั่วไประบุวัตถุประสงค์</t>
  </si>
  <si>
    <t>รับฝาก  (หมายเหตุ  2 )</t>
  </si>
  <si>
    <t>ลูกหนี้เงินยืมอุดหนุนเฉพาะกิจ</t>
  </si>
  <si>
    <t>รวมรายรับ</t>
  </si>
  <si>
    <t>ลงชื่อ                         ผู้รายงาน</t>
  </si>
  <si>
    <t>ลงชื่อ                         ผู้ตรวจสอบ</t>
  </si>
  <si>
    <t xml:space="preserve">     (นางสาวพิมพ์ใจ   หล่ามี)</t>
  </si>
  <si>
    <t xml:space="preserve">       (นางรุ้ง   สุขกำเนิด)</t>
  </si>
  <si>
    <t xml:space="preserve">    นักวิชาการเงินและบัญชี</t>
  </si>
  <si>
    <t xml:space="preserve">      ผู้อำนวยการกองคลัง</t>
  </si>
  <si>
    <t>ลงชื่อ                         ผู้อนุมัติ</t>
  </si>
  <si>
    <t xml:space="preserve">       (นายจำนงค์   หน่ายโสก)</t>
  </si>
  <si>
    <t xml:space="preserve">       (นายหนูกาลน์    นิบุญทำ)</t>
  </si>
  <si>
    <t>ปลัดองค์การบริหารส่วนตำบลแวงน้อย</t>
  </si>
  <si>
    <t>นายกองค์การบริหารส่วนตำบลแวงน้อย</t>
  </si>
  <si>
    <t>รายจ่าย</t>
  </si>
  <si>
    <t>งบกลาง</t>
  </si>
  <si>
    <t>เงินเดือนฝ่ายประจำ</t>
  </si>
  <si>
    <t>เงินเดือนฝ่ายการเมือง</t>
  </si>
  <si>
    <t>521000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</si>
  <si>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</si>
  <si>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</si>
  <si>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</si>
  <si>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</si>
  <si>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</si>
  <si>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</si>
  <si>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</si>
  <si>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</si>
  <si>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 ๆ</t>
  </si>
  <si>
    <t>550000</t>
  </si>
  <si>
    <t>79</t>
  </si>
  <si>
    <t>ค่าตอบแทน(อุดหนุนระบุวัตถุประสงค์)</t>
  </si>
  <si>
    <t>เงินเดือน (อุดหนุนระบุวัตถุประสงค์)</t>
  </si>
  <si>
    <t>ค่าจ้างชั่วคราว (อุดหนุนระบุวัตถุประสงค์)</t>
  </si>
  <si>
    <t>ค่าวัสดุ  (อุดหนุนระบุวัตถุประสงค์)</t>
  </si>
  <si>
    <t>ค่าใช้สอย (อุดหนุนเฉพาะกิจ)</t>
  </si>
  <si>
    <t>80</t>
  </si>
  <si>
    <t>เงินรับฝาก (หมายเหตุ 2)</t>
  </si>
  <si>
    <t>ฎีกาค้างจ่าย (หมายเหตุ 3  )</t>
  </si>
  <si>
    <t>ลูกหนี้เงินยืมอุดหนุนระบุวัตถุประสงค์</t>
  </si>
  <si>
    <t>ลูกหนี้เงินยืมเงินสะสม</t>
  </si>
  <si>
    <t>ลูกหนี้เงินยืม(เงินอุดหนุนเฉพาะกิจ)</t>
  </si>
  <si>
    <t>ลูกหนี้เงินยืม เงินงบประมาณ</t>
  </si>
  <si>
    <t>ที่ดินและสิ่งก่อสร้าง (อุดหนุนฯเพื่อพัฒนาประเทศ)</t>
  </si>
  <si>
    <t>ที่ดินและสิ่งก่อสร้าง  (อุดหนุนเฉพาะกิจ)</t>
  </si>
  <si>
    <t>55</t>
  </si>
  <si>
    <t>รวมรายจ่าย</t>
  </si>
  <si>
    <t>ลงชื่อ                              ผู้รายงาน</t>
  </si>
  <si>
    <t>สูงกว่า</t>
  </si>
  <si>
    <t xml:space="preserve">     (นางสาวพิมพ์ใจ    หล่ามี)</t>
  </si>
  <si>
    <t>รายรับ                          รายจ่าย</t>
  </si>
  <si>
    <t xml:space="preserve">     นักวิชาการเงินและบัญชี</t>
  </si>
  <si>
    <t>(ต่ำกว่า)</t>
  </si>
  <si>
    <t>ลงชื่อ                              ผู้ตรวจสอบ</t>
  </si>
  <si>
    <t>76</t>
  </si>
  <si>
    <t>ยอดยกไป</t>
  </si>
  <si>
    <t xml:space="preserve">        ลงชื่อ                        ผู้ตรวจสอบ                       ลงชื่อ                                ผู้อนุมัติ</t>
  </si>
  <si>
    <t xml:space="preserve">     ผู้อำนวยการกองคลัง</t>
  </si>
  <si>
    <t xml:space="preserve">            (นายจำนงค์    หน่ายโสก)                                     (นายหนูกาลน์     นิบุญทำ)</t>
  </si>
  <si>
    <t>ปลัดองค์การบริหารส่วนตำบลแวงน้อย                            นายกองค์การบริหารส่วนตำบลแวงน้อย</t>
  </si>
  <si>
    <t>รายงานกระแสเงินสด</t>
  </si>
  <si>
    <t>รายรับ</t>
  </si>
  <si>
    <t>เดือนนี้</t>
  </si>
  <si>
    <t>ตั้งแต่ต้นปีจนถึงปัจจุบัน</t>
  </si>
  <si>
    <t>รับเงินรายรับ</t>
  </si>
  <si>
    <t>รับเงินฝากจังหวัด</t>
  </si>
  <si>
    <t>รับเงินรับฝาก</t>
  </si>
  <si>
    <t>รับเงินอุดหนุนทั่วไป</t>
  </si>
  <si>
    <t>รับเงินอุดหนุนระบุวัตถุประสงค์</t>
  </si>
  <si>
    <t>รับเงินอุดหนุนทั่วไประบุวัตถุประสงค์  เพื่อพัฒนาประเทศ</t>
  </si>
  <si>
    <t>รับเงินลูกหนี้เงินยืมสะสม</t>
  </si>
  <si>
    <t>รับเงินลูกหนี้เงินยืมงบประมาณ</t>
  </si>
  <si>
    <t>รับเงินลูกหนี้อุดหนุนระบุวัตถุประสงค์</t>
  </si>
  <si>
    <t>รับคืนเงินงบกลาง(อุดหนุนระบุวัตถุประสงค์)</t>
  </si>
  <si>
    <t>รับเงินลูกหนี้เงินโครงการเศรษฐกิจชุมชน</t>
  </si>
  <si>
    <t>ลูกหนี้เงินยืมอุดหนุนเฉพาะกิจ อื่น ๆ</t>
  </si>
  <si>
    <t>จ่ายเงินตามงบประมาณ</t>
  </si>
  <si>
    <t>จ่ายเงินรับฝาก</t>
  </si>
  <si>
    <t>จ่ายเงินลูกหนี้โครงการเศรษฐกิจชุมชน</t>
  </si>
  <si>
    <t>จ่ายเงินอุดหนุนระบุวัตถุประสงค์</t>
  </si>
  <si>
    <t>จ่ายเงินฎีกาค้างจ่าย</t>
  </si>
  <si>
    <t>จ่ายเงินค้างจ่ายการระหว่างดำเนินการ</t>
  </si>
  <si>
    <t>จ่ายเงินลูกหนี้เงินยืมงบประมาณ</t>
  </si>
  <si>
    <t>จ่ายเงินลูกหนี้เงินยืมอุดหนุนระบุวัตถุประสงค์</t>
  </si>
  <si>
    <t>จ่ายเงินลูกหนี้เงินยืมสะสม</t>
  </si>
  <si>
    <t>จ่ายเงินอุดหนุนเฉพาะกิจ</t>
  </si>
  <si>
    <t>ลูกหนี้เงินยืมอุดหนุนเฉพาะกิจอื่น ๆ</t>
  </si>
  <si>
    <t>รับสูง  หรือ  (ต่ำ)  กว่ารายจ่าย</t>
  </si>
  <si>
    <t>หมายเหตุ   1</t>
  </si>
  <si>
    <t xml:space="preserve">              องค์การบริหารส่วนตำบลแวงน้อย    อำเภอแวงน้อย    จังหวัดขอนแก่น</t>
  </si>
  <si>
    <t>ประเภทรายได้</t>
  </si>
  <si>
    <t>ประมาณการ</t>
  </si>
  <si>
    <t>รับตั้งแต่ต้นปี</t>
  </si>
  <si>
    <t>รับเดือนนี้</t>
  </si>
  <si>
    <t>รายได้จัดเก็บเอง</t>
  </si>
  <si>
    <t>410000</t>
  </si>
  <si>
    <t>หมวดภาษีอากร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</si>
  <si>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</si>
  <si>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</si>
  <si>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</si>
  <si>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</si>
  <si>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</si>
  <si>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</si>
  <si>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อากรฆ่าสัตว์และผลประโยชน์อันเกิดจากการฆ่าสัตว์</t>
  </si>
  <si>
    <t>411004</t>
  </si>
  <si>
    <t>(5) อากรรังนกอีแอ่น</t>
  </si>
  <si>
    <t>411005</t>
  </si>
  <si>
    <t>(6) ภาษีบำรุง อบจ. จากสถานค้าปลีกยาสูบ</t>
  </si>
  <si>
    <t>411006</t>
  </si>
  <si>
    <t>(7) ภาษีบำรุง อบต. จากสถานค้าปลีกน้ำมัน</t>
  </si>
  <si>
    <t>411007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</si>
  <si>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</si>
  <si>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</si>
  <si>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</si>
  <si>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412101</t>
  </si>
  <si>
    <t>(2) ค่าธรรมเนียมประทับตรารับรองให้จำหน่ายเนื้อสัตว์</t>
  </si>
  <si>
    <t>412102</t>
  </si>
  <si>
    <t>(3) ค่าธรรมเนียมเกี่ยวกับใบอนุญาตการขายสุรา</t>
  </si>
  <si>
    <t>412103</t>
  </si>
  <si>
    <t>(4) ค่าธรรมเนียมเกี่ยวกับใบอนุญาตการพนัน</t>
  </si>
  <si>
    <t>412104</t>
  </si>
  <si>
    <t>(5) ค่าธรรมเนียมเกี่ยวกับการจัดระเบียบจอดยานยนต์</t>
  </si>
  <si>
    <t>412105</t>
  </si>
  <si>
    <t>(6) ค่าธรรมเนียมเกี่ยวกับการควบคุมอาคาร</t>
  </si>
  <si>
    <t>412106</t>
  </si>
  <si>
    <t>(7) ค่าธรรมเนียมเก็บขนขยะมูลฝอย</t>
  </si>
  <si>
    <t>(8) ค่าธรรมเนียมเก็บและขนอุจจาระหรือสิ่งปฏิกูล</t>
  </si>
  <si>
    <t>412108</t>
  </si>
  <si>
    <t>(9) ค่าธรรมเนียมในการออกหนังสือรับรองการแจ้งการจัดตั้งสถานที่จำหน่ายอาหาร</t>
  </si>
  <si>
    <t>412109</t>
  </si>
  <si>
    <t>(10) ค่าธรรมเนียมเกี่ยวกับสุสานและฌาปนสถาน</t>
  </si>
  <si>
    <t>412110</t>
  </si>
  <si>
    <t>(11)ค่าธรรมเนียมปิด  โปรย ติดตั้งแผ่นประกาศ หรือแผ่นปลิวเพื่อการโฆษณา</t>
  </si>
  <si>
    <t>412111</t>
  </si>
  <si>
    <t>(12)ค่าธรรมเนียมเกี่ยวกับทะเบียนราษฎร</t>
  </si>
  <si>
    <t>412112</t>
  </si>
  <si>
    <t>(13)ค่าธรรมเนียมเกี่ยวกับบัตรประจำตัวประชาชน</t>
  </si>
  <si>
    <t>412113</t>
  </si>
  <si>
    <t>(14)ค่าธรรมเนียมการฉีดวัคซีน/ใบรับรองการฉีดวัคซีน</t>
  </si>
  <si>
    <t>412114</t>
  </si>
  <si>
    <t>(15)ค่าธรรมเนียมเกี่ยวกับโรคพิษสุนัขบ้า</t>
  </si>
  <si>
    <t>412115</t>
  </si>
  <si>
    <t>(16)ค่าธรรมเนียมเครื่องหมายประจำตัวสัตว์</t>
  </si>
  <si>
    <t>412116</t>
  </si>
  <si>
    <t>(17) ค่าธรรมเนียมตามประมวลกฎหมายที่ดินมาตรา 9</t>
  </si>
  <si>
    <t>412117</t>
  </si>
  <si>
    <t>(18) ค่าธรรมเนียมการขอรับใบอนุญาตเป็นผู้มีสิทธิทำรายงานผลกระทบสิ่งแวดล้อม</t>
  </si>
  <si>
    <t>412118</t>
  </si>
  <si>
    <t>(19) ค่าธรรมเนียมใบอนุญาตเป็นผู้มีสิทธิทำรายงานผลกระทบสิ่งแวงล้อม</t>
  </si>
  <si>
    <t>412119</t>
  </si>
  <si>
    <t>(20) ค่าธรรมเนียมคำขอรับใบอนุญาตเป็นผู้ควบคุม</t>
  </si>
  <si>
    <t>412120</t>
  </si>
  <si>
    <t>(21) ค่าธรรมเนียมใบอนุญาตเป็นผู้ควบคุม</t>
  </si>
  <si>
    <t>412121</t>
  </si>
  <si>
    <t>(22) ค่าธรรมเนียมคำขอรับใบอนุญาตเป็นผู้รับจ้างให้บริการ</t>
  </si>
  <si>
    <t>412122</t>
  </si>
  <si>
    <t>(23) ค่าธรรมเนียมเป็นผู้รับจ้างให้บริการ</t>
  </si>
  <si>
    <t>412123</t>
  </si>
  <si>
    <t>(24) ค่าธรรมเนียมการแพทย์</t>
  </si>
  <si>
    <t>412124</t>
  </si>
  <si>
    <t>(25) ค่าธรรมเนียมเกี่ยวกับการส่งเสริมและรักษาคุณภาพสิ่งแวดล้อมแห่งชาติ</t>
  </si>
  <si>
    <t>412125</t>
  </si>
  <si>
    <t>(26) ค่าธรรมเนียมเกี่ยวกับการบำบัดน้ำเสีย</t>
  </si>
  <si>
    <t>412126</t>
  </si>
  <si>
    <t>(27) ค่าธรรมเนียมเกี่ยวกับการบำบัดน้ำทิ้ง</t>
  </si>
  <si>
    <t>412127</t>
  </si>
  <si>
    <t>(28)ค่าธรรมเนียมจดทะเบียนพาณิชย์</t>
  </si>
  <si>
    <t>412128</t>
  </si>
  <si>
    <t>(29) ค่าธรรมเนียมกำจัดขยะมูลฝอย</t>
  </si>
  <si>
    <t>412129</t>
  </si>
  <si>
    <t>(30) ค่าธรรมเนียมบำรุง อบจ. จากผู้เข้าพักโรงแรม</t>
  </si>
  <si>
    <t>412130</t>
  </si>
  <si>
    <t>(31) ค่าธรรมเนียมอื่นๆ</t>
  </si>
  <si>
    <t>412199</t>
  </si>
  <si>
    <t>(32)ค่าปรับผู้กระทำความผิดกฎหมายการจัดระเบียบจอดยานยนต์</t>
  </si>
  <si>
    <t>412201</t>
  </si>
  <si>
    <t>(33)ค่าปรับผู้กระทำผิดกฎหมายจราจรทางบก</t>
  </si>
  <si>
    <t>412202</t>
  </si>
  <si>
    <t>(34)ค่าปรับผู้กระทำผิดกฎหมายการป้องกันและระงับอัคคีภัย</t>
  </si>
  <si>
    <t>412203</t>
  </si>
  <si>
    <t>(35)ค่าปรับผู้กระทำผิดกฎหมายรักษาความสะอาดและความเป็นระเบียบเรียบร้อยของบ้านเมือง</t>
  </si>
  <si>
    <t>412204</t>
  </si>
  <si>
    <t>(36) ค่าปรับผู้กระทำผิดกฎหมายการทะเบียนราษฎร</t>
  </si>
  <si>
    <t>412205</t>
  </si>
  <si>
    <t>(37) ค่าปรับผู้กระทำผิดกฎหมายบัตรประจำตัวประชาชน</t>
  </si>
  <si>
    <t>412206</t>
  </si>
  <si>
    <t>(38) ค่าปรับผู้กระทำผิดกฎหมายสาธารณสุข</t>
  </si>
  <si>
    <t>412207</t>
  </si>
  <si>
    <t>(39) ค่าปรับผู้กระทำผิดกฎหมายโรคพิษสุนัขบ้า</t>
  </si>
  <si>
    <t>412208</t>
  </si>
  <si>
    <t>(40) ค่าปรับผู้กระทำผิดกฎหมายและข้อบังคับท้องถิ่น</t>
  </si>
  <si>
    <t>412209</t>
  </si>
  <si>
    <t>(41)ค่าปรับการผิดสัญญา</t>
  </si>
  <si>
    <t>412210</t>
  </si>
  <si>
    <t>(42) ค่าปรับผู้กระทำความผิดตาม พ.ร.บ. ทะเบียนพาณิชย์</t>
  </si>
  <si>
    <t>412211</t>
  </si>
  <si>
    <t>(43)ค่าปรับอื่น ๆ</t>
  </si>
  <si>
    <t>412299</t>
  </si>
  <si>
    <t>(44)ค่าใบอนุญาตรับทำการเก็บ ขน หรือกำจัด สิ่งปฏิกูลหรือมูลฝอย</t>
  </si>
  <si>
    <t>412301</t>
  </si>
  <si>
    <t>(45) ค่าใบอนุญาตรับทำการกำจัดสิ่งปฏิกูลหรือมูลฝอย</t>
  </si>
  <si>
    <t>412302</t>
  </si>
  <si>
    <t>(46)ค่าใบอนุญาตประกอบกิจการที่เป็นอันตรายต่อสุขภาพ</t>
  </si>
  <si>
    <t>412303</t>
  </si>
  <si>
    <t>(47)ค่าใบอนุญาตจัดตั้งสถานที่จำหน่ายอาหารหรือสถานที่สะสมอาหารในครัวหรือพื้นที่ใด  ซึ่งมีพื้นที่เกิน 200  ตารางเมตร</t>
  </si>
  <si>
    <t>412304</t>
  </si>
  <si>
    <t>(48)ค่าใบอนุญาตจำหน่ายสินค้าในที่หรือทางสาธารณะ</t>
  </si>
  <si>
    <t>412305</t>
  </si>
  <si>
    <t>(49) ค่าใบอนุญาตให้จัดตั้งตลาดเอกชน</t>
  </si>
  <si>
    <t>412306</t>
  </si>
  <si>
    <t>(50)ค่าใบอนุญาตเกี่ยวกับการควบคุมอาคาร</t>
  </si>
  <si>
    <t>412307</t>
  </si>
  <si>
    <t>(51)ค่าใบอนุญาตเกี่ยวกับการโฆษณาโดยใช้เครื่องขยายเสียง</t>
  </si>
  <si>
    <t>412308</t>
  </si>
  <si>
    <t>(52)ค่าใบอนุญาตอื่น ๆ</t>
  </si>
  <si>
    <t>412399</t>
  </si>
  <si>
    <t>หมวดรายได้จากทรัพย์สิน</t>
  </si>
  <si>
    <t>(1) ค่าเช่าที่ดิน</t>
  </si>
  <si>
    <t>413001</t>
  </si>
  <si>
    <t>(2) ค่าเช่าหรือค่าบริการสถานที่</t>
  </si>
  <si>
    <t>413002</t>
  </si>
  <si>
    <t>(3) ดอกเบี้ยเงินฝากธนาคาร</t>
  </si>
  <si>
    <t>413003</t>
  </si>
  <si>
    <t>91</t>
  </si>
  <si>
    <t>(4) เงินปันผลหรือเงินรางวัลต่าง ๆ</t>
  </si>
  <si>
    <t>413004</t>
  </si>
  <si>
    <t>(5) ค่าตอบแทนตามที่กฎหมายกำหนด</t>
  </si>
  <si>
    <t>413005</t>
  </si>
  <si>
    <t>(6) รายได้จากทรัพย์สินอื่น ๆ</t>
  </si>
  <si>
    <t>413999</t>
  </si>
  <si>
    <t>หมวดรายได้จากสาธารณูปโภคและการพาณิชย์</t>
  </si>
  <si>
    <t>(1) เงินช่วยเหลือจากการประปา</t>
  </si>
  <si>
    <t>414001</t>
  </si>
  <si>
    <t>(2) เงินช่วยเหลือจากสถานธนานุบาล</t>
  </si>
  <si>
    <t>(3) เงินสะสมจากการโอนกิจการเฉพาะการ</t>
  </si>
  <si>
    <t>414003</t>
  </si>
  <si>
    <t>(4) รายได้หรือเงินสะสมจากการโอนกิจการสาธารณูปโภคหรือการพาณิชย์</t>
  </si>
  <si>
    <t>414004</t>
  </si>
  <si>
    <t>(5) เงินช่วยเหลือกิจการโรงแรม</t>
  </si>
  <si>
    <t>414005</t>
  </si>
  <si>
    <t>(6) รายได้จากสาธารณูปโภคและการพาณิชย์</t>
  </si>
  <si>
    <t>(7) รายได้จาสาธารณูปโภคอื่น ๆ</t>
  </si>
  <si>
    <t>หมวดรายได้เบ็ดเตล็ด</t>
  </si>
  <si>
    <t>(1) ค่าจำหน่ายเวชภัณฑ์</t>
  </si>
  <si>
    <t>415001</t>
  </si>
  <si>
    <t>(2) ค่าจำหน่ายเศษของ</t>
  </si>
  <si>
    <t>415002</t>
  </si>
  <si>
    <t>(3) เงินที่มีผู้อุทิศให้</t>
  </si>
  <si>
    <t>415003</t>
  </si>
  <si>
    <t>(4) ค่าขายแบบแปลน</t>
  </si>
  <si>
    <t>415004</t>
  </si>
  <si>
    <t>(5) ค่าเขียนแบบแปลน</t>
  </si>
  <si>
    <t>415005</t>
  </si>
  <si>
    <t>(6) ค่าจำหน่ายแบบพิมพ์และคำร้อง</t>
  </si>
  <si>
    <t>415006</t>
  </si>
  <si>
    <t>(7) ค่ารับรองสำเนาและถ่ายเอกสาร</t>
  </si>
  <si>
    <t>415007</t>
  </si>
  <si>
    <t>(8) ค่าสมัครสมาชิกห้องสมุด</t>
  </si>
  <si>
    <t>415008</t>
  </si>
  <si>
    <t>(9) รายได้เบ็ดเตล็ดอื่น ๆ</t>
  </si>
  <si>
    <t>415999</t>
  </si>
  <si>
    <t>หมวดรายได้จากทุน</t>
  </si>
  <si>
    <t>(1) ค่าขายทอดตลาดทรัพย์สิน</t>
  </si>
  <si>
    <t>416001</t>
  </si>
  <si>
    <t>(2) รายได้จากทุนอื่น  ๆ</t>
  </si>
  <si>
    <t>416999</t>
  </si>
  <si>
    <t>รายได้ที่รัฐบาลจัดสรรให้องค์กรปกครองส่วนท้องถิ่น  รวม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</si>
  <si>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</si>
  <si>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</si>
  <si>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ภาษีและค่าธรรมเนียมรถยนต์หรือล้อเลื่อน</t>
  </si>
  <si>
    <t>(2) ภาษีมูลค่าเพิ่มตาม  พ.ร.บ. กำหนดแผนฯ</t>
  </si>
  <si>
    <t>37</t>
  </si>
  <si>
    <t>(3) ภาษีมูลค่าเพิ่มตาม พ.ร.บ.  อบจ.ฯ   ร้อยละ 5</t>
  </si>
  <si>
    <t>(4) ภาษีมูลค่าเพิ่มตาม พ.ร.บ.จัดสรรรายได้  (1 ใน 9)</t>
  </si>
  <si>
    <t>(5) ภาษีธุรกิจเฉพาะ</t>
  </si>
  <si>
    <t>(6) ภาษีสุรา</t>
  </si>
  <si>
    <t>(7) ภาษีสรรพสามิต</t>
  </si>
  <si>
    <t>54</t>
  </si>
  <si>
    <t>(8) ภาษีการพนัน</t>
  </si>
  <si>
    <t>(9) ภาษียาสูบ</t>
  </si>
  <si>
    <t>(10) อากรประมง</t>
  </si>
  <si>
    <t>(11) ค่าภาคหลวงและค่าธรรมเนียมตามกฎหมายว่าด้วยป่าไม้</t>
  </si>
  <si>
    <t>(12)ค่าภาคหลวงแร่</t>
  </si>
  <si>
    <t>(13)ค่าภาคหลวงหลวงปิโตรเลียม</t>
  </si>
  <si>
    <t>(14)เงินที่เก็บตามกฎหมายว่าด้วยอุทยานแห่งชาติ</t>
  </si>
  <si>
    <t>(15)ค่าธรรมเนียมจดทะเบียนสิทธิและนิติกรรมตามประมวลกฎหมายที่ดิน</t>
  </si>
  <si>
    <t>(16)อากรประทานบัตรและอาชญาบัตรประมง</t>
  </si>
  <si>
    <t>(17)ค่าธรรมเนียมน้ำบาดาลและใช้น้ำบาดาล</t>
  </si>
  <si>
    <t>(19)ภาษีจัดสรรอื่น</t>
  </si>
  <si>
    <t>รายได้ที่รัฐบาลอนุมัติให้องค์กรปกครองส่วนท้องถิ่น</t>
  </si>
  <si>
    <t>หมวดเงินอุดหนุนทั่วไป</t>
  </si>
  <si>
    <t>(1) เงินอุดหนุนทั่วไป สำหรับ อปท. ที่มีการบริหารจัดการที่ดี</t>
  </si>
  <si>
    <t>(2) เงินอุดหนุนทั่วไป สำหรับดำเนินการตามอำนาจหนาที่และภารกิจถ่ายโอนเลือกทำ</t>
  </si>
  <si>
    <t>(3) เงินอุดหนุนระบุวัตถุประสงค์  เพื่อพัฒนาประเทศ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</si>
  <si>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</si>
  <si>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</si>
  <si>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(1) เงินอุดหนุนระบุวัตถุประสงค์/เฉพาะกิจด้านการศึกษา</t>
  </si>
  <si>
    <t xml:space="preserve">(2) เงินอุดหนุนระบุวัตถุประสงค์/เฉพาะกิจจากกรมส่งเสริมฯ </t>
  </si>
  <si>
    <t>(3) เงินอุดหนุนเฉพาะกิจอื่น ๆ</t>
  </si>
  <si>
    <t>67</t>
  </si>
  <si>
    <t>18</t>
  </si>
  <si>
    <t>รายงานรายจ่ายในการดำเนิงานที่จ่ายจากเงินรายรับตามแผนงาน.......งบกลาง........</t>
  </si>
  <si>
    <t>รายงานรายจ่ายในการดำเนิงานที่จ่ายจากเงินรายรับตามแผนงาน.......บริหารทั่วไป.......</t>
  </si>
  <si>
    <t>รายงานรายจ่ายในการดำเนิงานที่จ่ายจากเงินรายรับตามแผนงาน.......การรักษาความสงบภายใน.......</t>
  </si>
  <si>
    <t>รายงานรายจ่ายในการดำเนิงานที่จ่ายจากเงินรายรับตามแผนงาน.......การศึกษา......</t>
  </si>
  <si>
    <t>รายงานรายจ่ายในการดำเนิงานที่จ่ายจากเงินรายรับตามแผนงาน.......สาธารณสุข......</t>
  </si>
  <si>
    <t>รายงานรายจ่ายในการดำเนิงานที่จ่ายจากเงินรายรับตามแผนงาน.......สร้างความเข้มแข็งของชุมชน......</t>
  </si>
  <si>
    <t>รายงานรายจ่ายในการดำเนิงานที่จ่ายจากเงินรายรับตามแผนงาน.......การศาสนาวัฒนธรรมและนันทนาการ.......</t>
  </si>
  <si>
    <t>รายงานรายจ่ายในการดำเนิงานที่จ่ายจากเงินรายรับตามแผนงาน.......การเกษตร......</t>
  </si>
  <si>
    <t>รายงานรายจ่ายในการดำเนิงานที่จ่ายจากเงินรายรับตามแผนงาน.......เคหะและชุมชน.......</t>
  </si>
  <si>
    <t>ตั้งแต่วันที่  1  ตุลาคม  2557  ถึง  30  เมษายน  2557</t>
  </si>
  <si>
    <t>งบ</t>
  </si>
  <si>
    <t>หมวด</t>
  </si>
  <si>
    <t>แหล่งเงิน</t>
  </si>
  <si>
    <t xml:space="preserve">ประมาณการ </t>
  </si>
  <si>
    <t>งานบริหารทั่วไป</t>
  </si>
  <si>
    <t>งานบริหารงานคลัง</t>
  </si>
  <si>
    <t>งานบริหารทั่วไปเกี่ยวกับการรักษาความสงบภายใน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</si>
  <si>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</si>
  <si>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</si>
  <si>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งานบริการสาธารณสุขอื่น</t>
  </si>
  <si>
    <t>งานส่งเสริมและสนับสนุนความเข้มแข็งของชุมชน</t>
  </si>
  <si>
    <t>งานกีฬาและนันทนาการ</t>
  </si>
  <si>
    <t>งานศาสนาวัฒนธรรมท้องถิ่น</t>
  </si>
  <si>
    <t>งานส่งเสริมการเกษตร</t>
  </si>
  <si>
    <t>งานอนุรักษ์แหล่งน้ำและป่าไม้</t>
  </si>
  <si>
    <t>งานบริหารทั่วไปเกี่ยวกับเคหะและชุมชน</t>
  </si>
  <si>
    <t>งานไฟฟ้าถนน</t>
  </si>
  <si>
    <t>งานกำจัดขยะมูลฝอยและสิ่งปฏิกูล</t>
  </si>
  <si>
    <t>งบบุคลากร</t>
  </si>
  <si>
    <t>งบประมาณ</t>
  </si>
  <si>
    <t>งบดำเนินงาน</t>
  </si>
  <si>
    <t>อุดหนุนระบุวัตถุประสงค์</t>
  </si>
  <si>
    <t>อุดหนุนระบุวัตถุประสงค์/เฉพาะกิจ)</t>
  </si>
  <si>
    <t>อุดหนุนระบุวัตถุประสงค์/เฉพาะกิจ</t>
  </si>
  <si>
    <t>งบลงทุน</t>
  </si>
  <si>
    <t>งบเงินอุดหนุน</t>
  </si>
  <si>
    <t>เงินอุดหนุนเฉพาะกิจ</t>
  </si>
  <si>
    <t>ตั้งแต่วันที่  1  ตุลาคม  2557  ถึง  31  พฤษภาคม  2558</t>
  </si>
  <si>
    <t xml:space="preserve">งบทดลองประจำเดือน มิถุนายน  2558 </t>
  </si>
  <si>
    <t>ณ วันที่  30  มิถุนายน     2558</t>
  </si>
  <si>
    <t>97</t>
  </si>
  <si>
    <t>90</t>
  </si>
  <si>
    <t>96</t>
  </si>
  <si>
    <t>ลูกหนี้เงินสะสม</t>
  </si>
  <si>
    <t>เจ้าหนี้เงินสะสม</t>
  </si>
  <si>
    <t>140300</t>
  </si>
  <si>
    <t>07</t>
  </si>
  <si>
    <t xml:space="preserve">           รายรับจริงประกอบงบทดลองและรางานรับ-จ่ายเงิน   ประจำเดือน  มิถุนายน  2558</t>
  </si>
  <si>
    <t xml:space="preserve">            ณ  วันที่  30  เดือน   มิถุนายน   2558</t>
  </si>
  <si>
    <t>42</t>
  </si>
  <si>
    <t>70</t>
  </si>
  <si>
    <t>48</t>
  </si>
  <si>
    <t>52</t>
  </si>
  <si>
    <t>73</t>
  </si>
  <si>
    <t>03</t>
  </si>
  <si>
    <t>45</t>
  </si>
  <si>
    <t>15</t>
  </si>
  <si>
    <t>16</t>
  </si>
  <si>
    <t>62</t>
  </si>
  <si>
    <t>หมายเหตุประกอบงบการเงิน</t>
  </si>
  <si>
    <t>ณ วันที่  30  มิถุนายน  2558</t>
  </si>
  <si>
    <t>เงินรับฝาก  (หมายเหตุ 2)</t>
  </si>
  <si>
    <t>ภาษีหัก  ณ  ที่จ่าย</t>
  </si>
  <si>
    <t>จำนวนเงิน</t>
  </si>
  <si>
    <t>ประกันสัญญา</t>
  </si>
  <si>
    <t>ค่าใช้จ่ายภาษีบำรุงท้องที่  5  %</t>
  </si>
  <si>
    <t>ส่วนลดภาษีบำรุงท้องที่    6  %</t>
  </si>
  <si>
    <t>เงินรับฝากโครงการเศรษฐกิจชุมชน</t>
  </si>
  <si>
    <t>57</t>
  </si>
  <si>
    <t>40</t>
  </si>
  <si>
    <t>561000</t>
  </si>
  <si>
    <t>ปีงบประมาณ  พ.ศ.2558   ประจำเดือน  มิถุนายน  2558</t>
  </si>
  <si>
    <t>66</t>
  </si>
  <si>
    <t>72</t>
  </si>
  <si>
    <t>99</t>
  </si>
  <si>
    <t>14</t>
  </si>
  <si>
    <t>51</t>
  </si>
  <si>
    <t>47</t>
  </si>
  <si>
    <t>81</t>
  </si>
  <si>
    <t>เพียงวันที่   30  มิถุนายน  2558</t>
  </si>
  <si>
    <t>(145,258.62)</t>
  </si>
  <si>
    <t>4,904,693.08</t>
  </si>
  <si>
    <t>กระดาษทำการกระทบยอดรายจ่ายตามงบประมาณ (จ่ายจากรายรับ)</t>
  </si>
  <si>
    <t>ประจำเดือน  มิถุนายน   2558</t>
  </si>
  <si>
    <t>แผนงาน/งาน</t>
  </si>
  <si>
    <t>บริหารทั่วไป</t>
  </si>
  <si>
    <t>บริหารงานคลัง</t>
  </si>
  <si>
    <t>เงินสมทบกองทุนประกันสังคม</t>
  </si>
  <si>
    <t>เบี้ยยังชีพผู้สูงอายุ</t>
  </si>
  <si>
    <t>เบี้ยยังชีพผู้ป่วยเอดส์</t>
  </si>
  <si>
    <t>รวมงาน</t>
  </si>
  <si>
    <t>แผนงานการศึกษา</t>
  </si>
  <si>
    <t>แผนงานสาธารณสุข</t>
  </si>
  <si>
    <t>งานบริการศาธารณสุขและงานสาธารณสุขอื่น</t>
  </si>
  <si>
    <t>แผนงานเคหะและชุมชน</t>
  </si>
  <si>
    <t>งานไฟฟ้าและถนน</t>
  </si>
  <si>
    <t>แผนงานอุตสาหกรรมและการโยธา</t>
  </si>
  <si>
    <t>งานก่อสร้างโครงสร้างพื้นฐาน</t>
  </si>
  <si>
    <t>แผนการการเกษตร</t>
  </si>
  <si>
    <t>แผนงานงบกลาง</t>
  </si>
  <si>
    <t>เงินเดือนนายก/รองนายก</t>
  </si>
  <si>
    <t>ค่าตอบแทนประจำตำแหน่งนายก/รองนายก</t>
  </si>
  <si>
    <t>ค่าตอบแทนพิเศษนายก/รองนายก</t>
  </si>
  <si>
    <t>ค่าตอบแทนเลขานการ/ที่ปรึกษานายกเทศมนตรี/นายก อบต.</t>
  </si>
  <si>
    <t>ค่าตอบแทนสมาชิกสภา  อปท.</t>
  </si>
  <si>
    <t>ประเภทรายจ่าย</t>
  </si>
  <si>
    <t>เงินเดือนพนักงาน</t>
  </si>
  <si>
    <t>เงินประจำตำแหน่ง</t>
  </si>
  <si>
    <t>ค่าจ้างลูกจ้างประจำ</t>
  </si>
  <si>
    <t>เงินเพิ่มต่าง ๆ ของลูกจ้างประจำ</t>
  </si>
  <si>
    <t>ค่าตอบแทนพนักงานจ้าง</t>
  </si>
  <si>
    <t>เงินเพิ่มต่าง ๆ ของพนักงานจ้าง</t>
  </si>
  <si>
    <t>แผนงานการศาสนาวัฒนธรรมและนันทนาการ</t>
  </si>
  <si>
    <t>งานศาสนาวัฒธนธรรมท้องถิ่น</t>
  </si>
  <si>
    <t>ค่าตอบแทนผู้ปฏิบัติราชการอันเป็นประโยชน์แก่ อปท.</t>
  </si>
  <si>
    <t>ค่าเช่าบ้าน</t>
  </si>
  <si>
    <t>เงินช่วยเหลือการศึกษาบุตร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</si>
  <si>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</si>
  <si>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</si>
  <si>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รายจ่ายเกี่ยวเนื่องกับการปฏิบัติราชการที่ไม่เข้าลักษณะรายจ่ายหมวดอื่น ๆ</t>
  </si>
  <si>
    <t>วัสดุสำนักงาน</t>
  </si>
  <si>
    <t>วัสดุไฟฟ้าและวิทยุ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</si>
  <si>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</si>
  <si>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</si>
  <si>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</si>
  <si>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วัสดุอื่น ๆ</t>
  </si>
  <si>
    <t>ค่าไฟฟ้า</t>
  </si>
  <si>
    <t>ค่าน้ำประปา ค่าน้ำบาดาล</t>
  </si>
  <si>
    <t>ค่าบริการโทรศัพท์</t>
  </si>
  <si>
    <t>ค่าบริการไปณษณีย์</t>
  </si>
  <si>
    <t>ค่าบริการสื่อสารและโทรคมนาคม</t>
  </si>
  <si>
    <t>ครุภัณฑ์คอมพิวเตอร์</t>
  </si>
  <si>
    <t>ครุภัณฑ์โฆษณาและเผยแพร่</t>
  </si>
  <si>
    <t xml:space="preserve">ครภัณฑ์อื่น </t>
  </si>
  <si>
    <t>วัสดุยานพาหนะและขนส่ง</t>
  </si>
  <si>
    <t>วัสดุกีฬา</t>
  </si>
  <si>
    <t>วัสดุการเกษตร</t>
  </si>
  <si>
    <t>วัสดุการศึกษา</t>
  </si>
  <si>
    <t>(145,258</t>
  </si>
  <si>
    <t>62)</t>
  </si>
  <si>
    <t>เงินสมทบกองทุนบำเหน็จบำนาญข้าราชการส่วนท้องถิ่น (กบท)</t>
  </si>
  <si>
    <t>รายจ่ายตามข้อผูกพัน</t>
  </si>
  <si>
    <t>เงินสำรองจ่าย</t>
  </si>
  <si>
    <t>รวมเดือนนี้</t>
  </si>
  <si>
    <t>รวมตั้งแต่ต้นปี</t>
  </si>
  <si>
    <t>เบี้ยยังชีพคนพิการ</t>
  </si>
  <si>
    <t>งบกลาง(อุดหนุนระบุวัตถุประสงค์/เฉพาะกิจ)</t>
  </si>
  <si>
    <t>รวมเดือนี้</t>
  </si>
  <si>
    <t>การรักษาความสงบภายใน</t>
  </si>
  <si>
    <t>แผนงานสร้างความเข้มแข็งของชุมชน</t>
  </si>
  <si>
    <t>รวมหมวด</t>
  </si>
  <si>
    <t>เงินเดือนฝ่ายประจำ(อุดหนุนระบุวัตถุประสงค์ฯลฯ)</t>
  </si>
  <si>
    <t>ค่าตอบแทน(อุดหนุนระบุวัตถุประสงค์ฯลฯ)</t>
  </si>
  <si>
    <t>ค่าบำรุงรักษาซ่อมแซม</t>
  </si>
  <si>
    <t>ค่าใช้สอย(อุดหนุนระบุวัตถุประสงค์/เฉพาะกิจ)</t>
  </si>
  <si>
    <t>ค่าอาหารเสริม (นม)</t>
  </si>
  <si>
    <t>ค่าวัสดุ(อุดหนุนระบุวัตถุประสงค์)</t>
  </si>
  <si>
    <t>ค่าก่อสร้างสิ่งสาธารณูปโภค</t>
  </si>
  <si>
    <t>ค่าก่อสร้างสิ่งสาธารณูปการ</t>
  </si>
  <si>
    <t>ค่าที่ดินและสิ่งก่อสร้าง(อุดหนุนเฉพาะกิจ/เพื่อพัฒนาประเทศ)</t>
  </si>
  <si>
    <t>งานบริการสาธารณสุขและงานสาธารณสุขอื่น</t>
  </si>
  <si>
    <t>เงินอุดหนุนส่วนราชการ</t>
  </si>
  <si>
    <t>เงินอุดหนุนองค์กรปกครองส่วนท้องถิ่น</t>
  </si>
  <si>
    <t>เงินอุดหนุนกิจการที่เป็นสาธารณประโยชน์</t>
  </si>
  <si>
    <t>กระดาษทำการกระทบยอดรายจ่ายตามงบประมาณคงเหลือ</t>
  </si>
  <si>
    <t>ประจำเดือน  มิถุนายน  ปีงบประมาณ  2558</t>
  </si>
  <si>
    <t>แผนงานบริหารทั่วไป</t>
  </si>
  <si>
    <t>แผนงานการรักษาความสงบภายใน</t>
  </si>
  <si>
    <t>รวมเงินงบประมาณคงเหลือ</t>
  </si>
  <si>
    <t>รวมเงินอุดหนุนระบุวัตถุประสงค์ ฯลฯคงเหลือ</t>
  </si>
  <si>
    <t>รวมยอดคงเหลือแต่ละงาน</t>
  </si>
  <si>
    <t>วัสดุวิทยาศาสตร์หรือการแพทย์</t>
  </si>
  <si>
    <t>รวมเงินงบประมาณคงเหลือทั้งสิ้น</t>
  </si>
  <si>
    <t>รวมเงินอุดหนุนระบุวัตถุประสงค์/เฉพาะกิจคงเหลือทั้งสิ้น</t>
  </si>
  <si>
    <t>เงินเพิ่มต่าง ๆ ของพนักงาน</t>
  </si>
  <si>
    <t>ค่าตอบแทนการปฏิบัติงานนอกเวลาราชการ</t>
  </si>
  <si>
    <t>วัสดุงานบ้านงานครัว</t>
  </si>
  <si>
    <t>วัสดุก่อสร้าง</t>
  </si>
  <si>
    <t>ครุภัณฑ์ไฟฟ้าและวิทยุ</t>
  </si>
  <si>
    <t xml:space="preserve">               </t>
  </si>
  <si>
    <t>กระดาษทำการกระทบยอดการโอนงบประมาณรายจ่าย</t>
  </si>
  <si>
    <t>เดือน   มิถุนายน  ปีงบประมาณ  2558</t>
  </si>
  <si>
    <t>รวมเงินเดือนฝ่ายประจำ</t>
  </si>
  <si>
    <t>รวมค่าใช้สอย</t>
  </si>
  <si>
    <t>รวมค่าที่ดินและสิ่งก่อสร้าง</t>
  </si>
  <si>
    <t>รวมโอนลด</t>
  </si>
  <si>
    <t>รวมโอนเพิ่ม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</si>
</sst>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2">
    <font>
      <sz val="11"/>
      <color indexed="8"/>
      <name val="Tahoma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20"/>
      <name val="TH SarabunPSK"/>
      <family val="2"/>
    </font>
    <font>
      <b/>
      <sz val="13"/>
      <color indexed="10"/>
      <name val="TH SarabunPSK"/>
      <family val="2"/>
    </font>
    <font>
      <sz val="13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b/>
      <sz val="10"/>
      <color indexed="8"/>
      <name val="TH SarabunPSK"/>
      <family val="2"/>
    </font>
    <font>
      <b/>
      <sz val="9"/>
      <color indexed="8"/>
      <name val="TH SarabunPSK"/>
      <family val="2"/>
    </font>
    <font>
      <sz val="9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30"/>
      <name val="TH SarabunPSK"/>
      <family val="2"/>
    </font>
    <font>
      <sz val="9"/>
      <color indexed="30"/>
      <name val="TH SarabunPSK"/>
      <family val="2"/>
    </font>
    <font>
      <sz val="10"/>
      <color indexed="30"/>
      <name val="TH SarabunPSK"/>
      <family val="2"/>
    </font>
    <font>
      <sz val="9"/>
      <color indexed="10"/>
      <name val="TH SarabunPSK"/>
      <family val="2"/>
    </font>
    <font>
      <sz val="10"/>
      <color indexed="10"/>
      <name val="TH SarabunPSK"/>
      <family val="2"/>
    </font>
    <font>
      <b/>
      <sz val="9"/>
      <color indexed="30"/>
      <name val="TH SarabunPSK"/>
      <family val="2"/>
    </font>
    <font>
      <b/>
      <sz val="10"/>
      <color indexed="10"/>
      <name val="TH SarabunPSK"/>
      <family val="2"/>
    </font>
    <font>
      <sz val="8"/>
      <color indexed="8"/>
      <name val="TH SarabunPSK"/>
      <family val="2"/>
    </font>
    <font>
      <sz val="8"/>
      <color indexed="30"/>
      <name val="TH SarabunPSK"/>
      <family val="2"/>
    </font>
    <font>
      <b/>
      <sz val="11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double"/>
    </border>
    <border>
      <left style="thin"/>
      <right/>
      <top style="double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1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7" fillId="17" borderId="2" applyNumberFormat="0" applyAlignment="0" applyProtection="0"/>
    <xf numFmtId="0" fontId="46" fillId="0" borderId="3" applyNumberFormat="0" applyFill="0" applyAlignment="0" applyProtection="0"/>
    <xf numFmtId="0" fontId="40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7" borderId="1" applyNumberFormat="0" applyAlignment="0" applyProtection="0"/>
    <xf numFmtId="0" fontId="42" fillId="18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41" fillId="3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2" borderId="0" applyNumberFormat="0" applyBorder="0" applyAlignment="0" applyProtection="0"/>
    <xf numFmtId="0" fontId="44" fillId="16" borderId="5" applyNumberFormat="0" applyAlignment="0" applyProtection="0"/>
    <xf numFmtId="0" fontId="0" fillId="23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35" applyFont="1" applyAlignment="1">
      <alignment vertical="center"/>
      <protection/>
    </xf>
    <xf numFmtId="0" fontId="13" fillId="0" borderId="0" xfId="48" applyFont="1" applyAlignment="1">
      <alignment horizontal="left" vertical="center"/>
      <protection/>
    </xf>
    <xf numFmtId="49" fontId="13" fillId="0" borderId="10" xfId="48" applyNumberFormat="1" applyFont="1" applyBorder="1" applyAlignment="1">
      <alignment horizontal="center" vertical="center"/>
      <protection/>
    </xf>
    <xf numFmtId="187" fontId="13" fillId="0" borderId="11" xfId="33" applyNumberFormat="1" applyFont="1" applyBorder="1" applyAlignment="1">
      <alignment horizontal="right" vertical="center"/>
    </xf>
    <xf numFmtId="49" fontId="13" fillId="0" borderId="12" xfId="48" applyNumberFormat="1" applyFont="1" applyBorder="1" applyAlignment="1">
      <alignment horizontal="center" vertical="center"/>
      <protection/>
    </xf>
    <xf numFmtId="187" fontId="13" fillId="0" borderId="11" xfId="33" applyNumberFormat="1" applyFont="1" applyBorder="1" applyAlignment="1">
      <alignment vertical="center"/>
    </xf>
    <xf numFmtId="49" fontId="13" fillId="0" borderId="13" xfId="48" applyNumberFormat="1" applyFont="1" applyBorder="1" applyAlignment="1">
      <alignment horizontal="center" vertical="center"/>
      <protection/>
    </xf>
    <xf numFmtId="0" fontId="13" fillId="0" borderId="0" xfId="48" applyFont="1" applyAlignment="1">
      <alignment vertical="center"/>
      <protection/>
    </xf>
    <xf numFmtId="49" fontId="13" fillId="0" borderId="14" xfId="48" applyNumberFormat="1" applyFont="1" applyBorder="1" applyAlignment="1">
      <alignment horizontal="center" vertical="center"/>
      <protection/>
    </xf>
    <xf numFmtId="187" fontId="13" fillId="0" borderId="15" xfId="33" applyNumberFormat="1" applyFont="1" applyBorder="1" applyAlignment="1">
      <alignment horizontal="right" vertical="center"/>
    </xf>
    <xf numFmtId="49" fontId="13" fillId="0" borderId="16" xfId="48" applyNumberFormat="1" applyFont="1" applyBorder="1" applyAlignment="1">
      <alignment horizontal="center" vertical="center"/>
      <protection/>
    </xf>
    <xf numFmtId="187" fontId="13" fillId="0" borderId="15" xfId="33" applyNumberFormat="1" applyFont="1" applyBorder="1" applyAlignment="1">
      <alignment vertical="center"/>
    </xf>
    <xf numFmtId="49" fontId="13" fillId="0" borderId="17" xfId="48" applyNumberFormat="1" applyFont="1" applyBorder="1" applyAlignment="1">
      <alignment horizontal="center" vertical="center"/>
      <protection/>
    </xf>
    <xf numFmtId="49" fontId="13" fillId="0" borderId="14" xfId="48" applyNumberFormat="1" applyFont="1" applyBorder="1" applyAlignment="1" quotePrefix="1">
      <alignment horizontal="center" vertical="center"/>
      <protection/>
    </xf>
    <xf numFmtId="49" fontId="13" fillId="0" borderId="16" xfId="33" applyNumberFormat="1" applyFont="1" applyBorder="1" applyAlignment="1">
      <alignment horizontal="center" vertical="center"/>
    </xf>
    <xf numFmtId="187" fontId="13" fillId="0" borderId="15" xfId="33" applyNumberFormat="1" applyFont="1" applyBorder="1" applyAlignment="1">
      <alignment horizontal="center" vertical="center"/>
    </xf>
    <xf numFmtId="0" fontId="13" fillId="0" borderId="18" xfId="48" applyFont="1" applyBorder="1" applyAlignment="1">
      <alignment vertical="center"/>
      <protection/>
    </xf>
    <xf numFmtId="0" fontId="13" fillId="0" borderId="19" xfId="48" applyFont="1" applyBorder="1" applyAlignment="1">
      <alignment horizontal="center" vertical="center"/>
      <protection/>
    </xf>
    <xf numFmtId="187" fontId="13" fillId="0" borderId="20" xfId="33" applyNumberFormat="1" applyFont="1" applyBorder="1" applyAlignment="1">
      <alignment vertical="center"/>
    </xf>
    <xf numFmtId="49" fontId="13" fillId="0" borderId="21" xfId="48" applyNumberFormat="1" applyFont="1" applyBorder="1" applyAlignment="1">
      <alignment horizontal="center" vertical="center"/>
      <protection/>
    </xf>
    <xf numFmtId="0" fontId="17" fillId="0" borderId="0" xfId="0" applyFont="1" applyAlignment="1">
      <alignment vertical="center"/>
    </xf>
    <xf numFmtId="0" fontId="14" fillId="0" borderId="19" xfId="35" applyFont="1" applyBorder="1" applyAlignment="1">
      <alignment horizontal="center" vertical="center"/>
      <protection/>
    </xf>
    <xf numFmtId="187" fontId="14" fillId="0" borderId="20" xfId="33" applyNumberFormat="1" applyFont="1" applyBorder="1" applyAlignment="1">
      <alignment vertical="center"/>
    </xf>
    <xf numFmtId="0" fontId="14" fillId="0" borderId="22" xfId="35" applyFont="1" applyBorder="1" applyAlignment="1">
      <alignment horizontal="center" vertical="center"/>
      <protection/>
    </xf>
    <xf numFmtId="187" fontId="14" fillId="0" borderId="23" xfId="33" applyNumberFormat="1" applyFont="1" applyBorder="1" applyAlignment="1">
      <alignment vertical="center"/>
    </xf>
    <xf numFmtId="0" fontId="13" fillId="0" borderId="24" xfId="35" applyFont="1" applyBorder="1" applyAlignment="1">
      <alignment vertical="center"/>
      <protection/>
    </xf>
    <xf numFmtId="0" fontId="13" fillId="0" borderId="25" xfId="35" applyFont="1" applyBorder="1" applyAlignment="1">
      <alignment vertical="center"/>
      <protection/>
    </xf>
    <xf numFmtId="187" fontId="14" fillId="0" borderId="22" xfId="33" applyNumberFormat="1" applyFont="1" applyBorder="1" applyAlignment="1">
      <alignment vertical="center"/>
    </xf>
    <xf numFmtId="0" fontId="14" fillId="0" borderId="22" xfId="35" applyFont="1" applyBorder="1" applyAlignment="1">
      <alignment vertical="center"/>
      <protection/>
    </xf>
    <xf numFmtId="0" fontId="13" fillId="0" borderId="19" xfId="35" applyFont="1" applyBorder="1" applyAlignment="1">
      <alignment vertical="center"/>
      <protection/>
    </xf>
    <xf numFmtId="49" fontId="13" fillId="0" borderId="14" xfId="35" applyNumberFormat="1" applyFont="1" applyBorder="1" applyAlignment="1">
      <alignment horizontal="center" vertical="center"/>
      <protection/>
    </xf>
    <xf numFmtId="0" fontId="13" fillId="0" borderId="26" xfId="35" applyFont="1" applyBorder="1" applyAlignment="1">
      <alignment vertical="center"/>
      <protection/>
    </xf>
    <xf numFmtId="0" fontId="13" fillId="0" borderId="18" xfId="35" applyFont="1" applyBorder="1" applyAlignment="1">
      <alignment vertical="center"/>
      <protection/>
    </xf>
    <xf numFmtId="187" fontId="13" fillId="0" borderId="19" xfId="33" applyNumberFormat="1" applyFont="1" applyBorder="1" applyAlignment="1">
      <alignment vertical="center"/>
    </xf>
    <xf numFmtId="0" fontId="13" fillId="0" borderId="19" xfId="35" applyFont="1" applyBorder="1" applyAlignment="1">
      <alignment horizontal="center" vertical="center"/>
      <protection/>
    </xf>
    <xf numFmtId="0" fontId="13" fillId="0" borderId="14" xfId="35" applyFont="1" applyBorder="1" applyAlignment="1">
      <alignment vertical="center"/>
      <protection/>
    </xf>
    <xf numFmtId="0" fontId="13" fillId="0" borderId="0" xfId="35" applyFont="1" applyBorder="1" applyAlignment="1">
      <alignment vertical="center"/>
      <protection/>
    </xf>
    <xf numFmtId="0" fontId="13" fillId="0" borderId="10" xfId="35" applyFont="1" applyBorder="1" applyAlignment="1">
      <alignment vertical="center"/>
      <protection/>
    </xf>
    <xf numFmtId="0" fontId="13" fillId="0" borderId="22" xfId="35" applyFont="1" applyBorder="1" applyAlignment="1">
      <alignment vertical="center"/>
      <protection/>
    </xf>
    <xf numFmtId="0" fontId="13" fillId="0" borderId="27" xfId="35" applyFont="1" applyBorder="1" applyAlignment="1">
      <alignment vertical="center"/>
      <protection/>
    </xf>
    <xf numFmtId="0" fontId="14" fillId="0" borderId="25" xfId="35" applyFont="1" applyBorder="1" applyAlignment="1">
      <alignment vertical="center"/>
      <protection/>
    </xf>
    <xf numFmtId="0" fontId="14" fillId="0" borderId="10" xfId="35" applyFont="1" applyBorder="1" applyAlignment="1">
      <alignment vertical="center"/>
      <protection/>
    </xf>
    <xf numFmtId="187" fontId="14" fillId="0" borderId="19" xfId="33" applyNumberFormat="1" applyFont="1" applyBorder="1" applyAlignment="1">
      <alignment vertical="center"/>
    </xf>
    <xf numFmtId="0" fontId="13" fillId="0" borderId="28" xfId="35" applyFont="1" applyBorder="1" applyAlignment="1">
      <alignment vertical="center"/>
      <protection/>
    </xf>
    <xf numFmtId="0" fontId="13" fillId="0" borderId="14" xfId="35" applyFont="1" applyBorder="1" applyAlignment="1">
      <alignment horizontal="center" vertical="center"/>
      <protection/>
    </xf>
    <xf numFmtId="49" fontId="14" fillId="0" borderId="22" xfId="33" applyNumberFormat="1" applyFont="1" applyBorder="1" applyAlignment="1">
      <alignment horizontal="center" vertical="center"/>
    </xf>
    <xf numFmtId="187" fontId="14" fillId="0" borderId="25" xfId="33" applyNumberFormat="1" applyFont="1" applyBorder="1" applyAlignment="1">
      <alignment vertical="center"/>
    </xf>
    <xf numFmtId="49" fontId="14" fillId="0" borderId="25" xfId="33" applyNumberFormat="1" applyFont="1" applyBorder="1" applyAlignment="1">
      <alignment horizontal="center" vertical="center"/>
    </xf>
    <xf numFmtId="187" fontId="13" fillId="0" borderId="0" xfId="33" applyNumberFormat="1" applyFont="1" applyBorder="1" applyAlignment="1">
      <alignment vertical="center"/>
    </xf>
    <xf numFmtId="0" fontId="14" fillId="0" borderId="22" xfId="50" applyFont="1" applyBorder="1" applyAlignment="1">
      <alignment horizontal="center" vertical="center"/>
      <protection/>
    </xf>
    <xf numFmtId="0" fontId="13" fillId="0" borderId="29" xfId="35" applyFont="1" applyBorder="1" applyAlignment="1">
      <alignment vertical="center"/>
      <protection/>
    </xf>
    <xf numFmtId="0" fontId="13" fillId="0" borderId="30" xfId="35" applyFont="1" applyBorder="1" applyAlignment="1">
      <alignment vertical="center"/>
      <protection/>
    </xf>
    <xf numFmtId="187" fontId="14" fillId="0" borderId="29" xfId="33" applyNumberFormat="1" applyFont="1" applyBorder="1" applyAlignment="1">
      <alignment vertical="center"/>
    </xf>
    <xf numFmtId="49" fontId="14" fillId="0" borderId="29" xfId="35" applyNumberFormat="1" applyFont="1" applyBorder="1" applyAlignment="1">
      <alignment horizontal="center" vertical="center"/>
      <protection/>
    </xf>
    <xf numFmtId="0" fontId="14" fillId="0" borderId="0" xfId="35" applyFont="1" applyAlignment="1">
      <alignment vertical="center"/>
      <protection/>
    </xf>
    <xf numFmtId="187" fontId="14" fillId="0" borderId="31" xfId="33" applyNumberFormat="1" applyFont="1" applyBorder="1" applyAlignment="1">
      <alignment vertical="center"/>
    </xf>
    <xf numFmtId="187" fontId="13" fillId="0" borderId="14" xfId="33" applyNumberFormat="1" applyFont="1" applyBorder="1" applyAlignment="1">
      <alignment vertical="center"/>
    </xf>
    <xf numFmtId="0" fontId="13" fillId="0" borderId="14" xfId="50" applyFont="1" applyBorder="1" applyAlignment="1">
      <alignment horizontal="center" vertical="center"/>
      <protection/>
    </xf>
    <xf numFmtId="187" fontId="13" fillId="0" borderId="24" xfId="33" applyNumberFormat="1" applyFont="1" applyBorder="1" applyAlignment="1">
      <alignment horizontal="right" vertical="center"/>
    </xf>
    <xf numFmtId="49" fontId="13" fillId="0" borderId="14" xfId="50" applyNumberFormat="1" applyFont="1" applyBorder="1" applyAlignment="1">
      <alignment horizontal="center" vertical="center"/>
      <protection/>
    </xf>
    <xf numFmtId="0" fontId="13" fillId="0" borderId="24" xfId="50" applyFont="1" applyBorder="1" applyAlignment="1">
      <alignment vertical="center"/>
      <protection/>
    </xf>
    <xf numFmtId="187" fontId="13" fillId="0" borderId="24" xfId="33" applyNumberFormat="1" applyFont="1" applyBorder="1" applyAlignment="1">
      <alignment vertical="center"/>
    </xf>
    <xf numFmtId="187" fontId="13" fillId="0" borderId="14" xfId="33" applyNumberFormat="1" applyFont="1" applyBorder="1" applyAlignment="1">
      <alignment horizontal="right" vertical="center"/>
    </xf>
    <xf numFmtId="0" fontId="13" fillId="0" borderId="14" xfId="35" applyFont="1" applyBorder="1" applyAlignment="1">
      <alignment horizontal="right" vertical="center"/>
      <protection/>
    </xf>
    <xf numFmtId="0" fontId="13" fillId="0" borderId="14" xfId="50" applyFont="1" applyBorder="1" applyAlignment="1">
      <alignment vertical="center"/>
      <protection/>
    </xf>
    <xf numFmtId="0" fontId="13" fillId="0" borderId="27" xfId="50" applyFont="1" applyBorder="1" applyAlignment="1">
      <alignment vertical="center" wrapText="1"/>
      <protection/>
    </xf>
    <xf numFmtId="0" fontId="14" fillId="0" borderId="32" xfId="35" applyFont="1" applyBorder="1" applyAlignment="1">
      <alignment vertical="center"/>
      <protection/>
    </xf>
    <xf numFmtId="0" fontId="14" fillId="0" borderId="20" xfId="35" applyFont="1" applyBorder="1" applyAlignment="1">
      <alignment vertical="center"/>
      <protection/>
    </xf>
    <xf numFmtId="187" fontId="14" fillId="0" borderId="20" xfId="33" applyNumberFormat="1" applyFont="1" applyBorder="1" applyAlignment="1">
      <alignment horizontal="right" vertical="center"/>
    </xf>
    <xf numFmtId="49" fontId="14" fillId="0" borderId="22" xfId="50" applyNumberFormat="1" applyFont="1" applyBorder="1" applyAlignment="1">
      <alignment horizontal="center" vertical="center"/>
      <protection/>
    </xf>
    <xf numFmtId="0" fontId="14" fillId="0" borderId="32" xfId="50" applyFont="1" applyBorder="1" applyAlignment="1">
      <alignment horizontal="center" vertical="center" wrapText="1"/>
      <protection/>
    </xf>
    <xf numFmtId="49" fontId="14" fillId="0" borderId="32" xfId="50" applyNumberFormat="1" applyFont="1" applyBorder="1" applyAlignment="1">
      <alignment horizontal="center" vertical="center"/>
      <protection/>
    </xf>
    <xf numFmtId="187" fontId="14" fillId="0" borderId="23" xfId="33" applyNumberFormat="1" applyFont="1" applyBorder="1" applyAlignment="1">
      <alignment horizontal="center" vertical="center"/>
    </xf>
    <xf numFmtId="0" fontId="13" fillId="0" borderId="27" xfId="50" applyFont="1" applyBorder="1" applyAlignment="1">
      <alignment horizontal="center" vertical="center"/>
      <protection/>
    </xf>
    <xf numFmtId="187" fontId="13" fillId="0" borderId="0" xfId="33" applyNumberFormat="1" applyFont="1" applyAlignment="1">
      <alignment vertical="center"/>
    </xf>
    <xf numFmtId="0" fontId="13" fillId="0" borderId="33" xfId="35" applyFont="1" applyBorder="1" applyAlignment="1">
      <alignment vertical="center"/>
      <protection/>
    </xf>
    <xf numFmtId="0" fontId="14" fillId="0" borderId="33" xfId="35" applyFont="1" applyBorder="1" applyAlignment="1">
      <alignment vertical="center"/>
      <protection/>
    </xf>
    <xf numFmtId="49" fontId="14" fillId="0" borderId="25" xfId="35" applyNumberFormat="1" applyFont="1" applyBorder="1" applyAlignment="1">
      <alignment vertical="center"/>
      <protection/>
    </xf>
    <xf numFmtId="49" fontId="14" fillId="0" borderId="22" xfId="35" applyNumberFormat="1" applyFont="1" applyBorder="1" applyAlignment="1">
      <alignment vertical="center"/>
      <protection/>
    </xf>
    <xf numFmtId="0" fontId="14" fillId="0" borderId="20" xfId="35" applyFont="1" applyBorder="1" applyAlignment="1">
      <alignment horizontal="center" vertical="center"/>
      <protection/>
    </xf>
    <xf numFmtId="0" fontId="13" fillId="0" borderId="20" xfId="35" applyFont="1" applyBorder="1" applyAlignment="1">
      <alignment vertical="center"/>
      <protection/>
    </xf>
    <xf numFmtId="49" fontId="14" fillId="0" borderId="29" xfId="35" applyNumberFormat="1" applyFont="1" applyBorder="1" applyAlignment="1">
      <alignment vertical="center"/>
      <protection/>
    </xf>
    <xf numFmtId="187" fontId="14" fillId="0" borderId="10" xfId="33" applyNumberFormat="1" applyFont="1" applyBorder="1" applyAlignment="1">
      <alignment vertical="center"/>
    </xf>
    <xf numFmtId="0" fontId="14" fillId="0" borderId="14" xfId="50" applyFont="1" applyBorder="1" applyAlignment="1">
      <alignment horizontal="center" vertical="center"/>
      <protection/>
    </xf>
    <xf numFmtId="0" fontId="13" fillId="0" borderId="0" xfId="50" applyFont="1" applyBorder="1" applyAlignment="1">
      <alignment vertical="center"/>
      <protection/>
    </xf>
    <xf numFmtId="187" fontId="13" fillId="0" borderId="24" xfId="33" applyNumberFormat="1" applyFont="1" applyBorder="1" applyAlignment="1">
      <alignment horizontal="center" vertical="center"/>
    </xf>
    <xf numFmtId="0" fontId="14" fillId="0" borderId="19" xfId="50" applyFont="1" applyBorder="1" applyAlignment="1">
      <alignment horizontal="center" vertical="center"/>
      <protection/>
    </xf>
    <xf numFmtId="0" fontId="13" fillId="0" borderId="23" xfId="35" applyFont="1" applyBorder="1" applyAlignment="1">
      <alignment vertical="center"/>
      <protection/>
    </xf>
    <xf numFmtId="49" fontId="14" fillId="0" borderId="22" xfId="50" applyNumberFormat="1" applyFont="1" applyBorder="1" applyAlignment="1">
      <alignment vertical="center"/>
      <protection/>
    </xf>
    <xf numFmtId="0" fontId="14" fillId="0" borderId="23" xfId="35" applyFont="1" applyBorder="1" applyAlignment="1">
      <alignment horizontal="center" vertical="center"/>
      <protection/>
    </xf>
    <xf numFmtId="0" fontId="13" fillId="0" borderId="14" xfId="50" applyFont="1" applyBorder="1" applyAlignment="1">
      <alignment vertical="center" wrapText="1"/>
      <protection/>
    </xf>
    <xf numFmtId="187" fontId="13" fillId="0" borderId="19" xfId="33" applyNumberFormat="1" applyFont="1" applyBorder="1" applyAlignment="1">
      <alignment horizontal="right" vertical="center"/>
    </xf>
    <xf numFmtId="0" fontId="13" fillId="0" borderId="18" xfId="50" applyFont="1" applyBorder="1" applyAlignment="1">
      <alignment horizontal="center" vertical="center"/>
      <protection/>
    </xf>
    <xf numFmtId="0" fontId="13" fillId="0" borderId="19" xfId="50" applyFont="1" applyBorder="1" applyAlignment="1">
      <alignment vertical="center"/>
      <protection/>
    </xf>
    <xf numFmtId="0" fontId="13" fillId="0" borderId="18" xfId="50" applyFont="1" applyBorder="1" applyAlignment="1">
      <alignment vertical="center"/>
      <protection/>
    </xf>
    <xf numFmtId="49" fontId="14" fillId="0" borderId="19" xfId="50" applyNumberFormat="1" applyFont="1" applyBorder="1" applyAlignment="1">
      <alignment horizontal="center" vertical="center"/>
      <protection/>
    </xf>
    <xf numFmtId="0" fontId="14" fillId="0" borderId="19" xfId="50" applyFont="1" applyBorder="1" applyAlignment="1">
      <alignment vertical="center"/>
      <protection/>
    </xf>
    <xf numFmtId="0" fontId="14" fillId="0" borderId="0" xfId="50" applyFont="1" applyBorder="1" applyAlignment="1">
      <alignment vertical="center"/>
      <protection/>
    </xf>
    <xf numFmtId="187" fontId="14" fillId="0" borderId="14" xfId="33" applyNumberFormat="1" applyFont="1" applyBorder="1" applyAlignment="1">
      <alignment vertical="center"/>
    </xf>
    <xf numFmtId="187" fontId="14" fillId="0" borderId="26" xfId="33" applyNumberFormat="1" applyFont="1" applyBorder="1" applyAlignment="1">
      <alignment horizontal="right" vertical="center"/>
    </xf>
    <xf numFmtId="0" fontId="14" fillId="0" borderId="19" xfId="35" applyFont="1" applyBorder="1" applyAlignment="1">
      <alignment vertical="center"/>
      <protection/>
    </xf>
    <xf numFmtId="187" fontId="14" fillId="0" borderId="34" xfId="33" applyNumberFormat="1" applyFont="1" applyBorder="1" applyAlignment="1">
      <alignment vertical="center"/>
    </xf>
    <xf numFmtId="43" fontId="7" fillId="0" borderId="0" xfId="33" applyFont="1" applyBorder="1" applyAlignment="1">
      <alignment horizontal="center" vertical="center"/>
    </xf>
    <xf numFmtId="49" fontId="7" fillId="0" borderId="0" xfId="33" applyNumberFormat="1" applyFont="1" applyBorder="1" applyAlignment="1">
      <alignment horizontal="right" vertical="center"/>
    </xf>
    <xf numFmtId="43" fontId="10" fillId="0" borderId="0" xfId="35" applyNumberFormat="1" applyFont="1" applyBorder="1" applyAlignment="1">
      <alignment vertical="center"/>
      <protection/>
    </xf>
    <xf numFmtId="0" fontId="3" fillId="0" borderId="0" xfId="35">
      <alignment/>
      <protection/>
    </xf>
    <xf numFmtId="0" fontId="7" fillId="0" borderId="0" xfId="35" applyFont="1" applyAlignment="1">
      <alignment vertical="center"/>
      <protection/>
    </xf>
    <xf numFmtId="0" fontId="10" fillId="0" borderId="0" xfId="35" applyFont="1" applyAlignment="1">
      <alignment horizontal="center" vertical="center"/>
      <protection/>
    </xf>
    <xf numFmtId="0" fontId="10" fillId="0" borderId="0" xfId="35" applyFont="1" applyAlignment="1">
      <alignment vertical="center"/>
      <protection/>
    </xf>
    <xf numFmtId="0" fontId="10" fillId="0" borderId="0" xfId="35" applyFont="1" applyAlignment="1">
      <alignment horizontal="center" vertical="center" wrapText="1"/>
      <protection/>
    </xf>
    <xf numFmtId="43" fontId="7" fillId="0" borderId="0" xfId="33" applyFont="1" applyAlignment="1">
      <alignment vertical="center"/>
    </xf>
    <xf numFmtId="43" fontId="7" fillId="0" borderId="0" xfId="33" applyFont="1" applyAlignment="1">
      <alignment horizontal="center" vertical="center"/>
    </xf>
    <xf numFmtId="43" fontId="10" fillId="0" borderId="23" xfId="35" applyNumberFormat="1" applyFont="1" applyBorder="1" applyAlignment="1">
      <alignment vertical="center"/>
      <protection/>
    </xf>
    <xf numFmtId="43" fontId="10" fillId="0" borderId="35" xfId="35" applyNumberFormat="1" applyFont="1" applyBorder="1" applyAlignment="1">
      <alignment vertical="center"/>
      <protection/>
    </xf>
    <xf numFmtId="49" fontId="7" fillId="0" borderId="35" xfId="33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49" fontId="14" fillId="0" borderId="22" xfId="35" applyNumberFormat="1" applyFont="1" applyBorder="1" applyAlignment="1">
      <alignment horizontal="center" vertical="center"/>
      <protection/>
    </xf>
    <xf numFmtId="0" fontId="14" fillId="0" borderId="24" xfId="35" applyFont="1" applyBorder="1" applyAlignment="1">
      <alignment vertical="center"/>
      <protection/>
    </xf>
    <xf numFmtId="0" fontId="14" fillId="0" borderId="26" xfId="35" applyFont="1" applyBorder="1" applyAlignment="1">
      <alignment horizontal="center" vertical="center"/>
      <protection/>
    </xf>
    <xf numFmtId="187" fontId="13" fillId="0" borderId="25" xfId="33" applyNumberFormat="1" applyFont="1" applyBorder="1" applyAlignment="1">
      <alignment vertical="center"/>
    </xf>
    <xf numFmtId="187" fontId="13" fillId="0" borderId="25" xfId="33" applyNumberFormat="1" applyFont="1" applyBorder="1" applyAlignment="1">
      <alignment horizontal="center" vertical="center"/>
    </xf>
    <xf numFmtId="187" fontId="14" fillId="0" borderId="22" xfId="33" applyNumberFormat="1" applyFont="1" applyBorder="1" applyAlignment="1">
      <alignment horizontal="right" vertical="center"/>
    </xf>
    <xf numFmtId="0" fontId="14" fillId="0" borderId="36" xfId="35" applyFont="1" applyBorder="1" applyAlignment="1">
      <alignment vertical="center"/>
      <protection/>
    </xf>
    <xf numFmtId="0" fontId="14" fillId="0" borderId="14" xfId="35" applyFont="1" applyBorder="1" applyAlignment="1">
      <alignment vertical="center"/>
      <protection/>
    </xf>
    <xf numFmtId="187" fontId="14" fillId="0" borderId="22" xfId="33" applyNumberFormat="1" applyFont="1" applyBorder="1" applyAlignment="1">
      <alignment horizontal="center" vertical="center"/>
    </xf>
    <xf numFmtId="49" fontId="13" fillId="0" borderId="24" xfId="35" applyNumberFormat="1" applyFont="1" applyBorder="1" applyAlignment="1">
      <alignment horizontal="left" vertical="center"/>
      <protection/>
    </xf>
    <xf numFmtId="49" fontId="13" fillId="0" borderId="14" xfId="35" applyNumberFormat="1" applyFont="1" applyBorder="1" applyAlignment="1">
      <alignment horizontal="left" vertical="center"/>
      <protection/>
    </xf>
    <xf numFmtId="49" fontId="10" fillId="0" borderId="19" xfId="35" applyNumberFormat="1" applyFont="1" applyBorder="1" applyAlignment="1">
      <alignment horizontal="center" vertical="center"/>
      <protection/>
    </xf>
    <xf numFmtId="0" fontId="13" fillId="0" borderId="22" xfId="35" applyFont="1" applyBorder="1" applyAlignment="1">
      <alignment horizontal="center" vertical="center"/>
      <protection/>
    </xf>
    <xf numFmtId="187" fontId="13" fillId="0" borderId="25" xfId="33" applyNumberFormat="1" applyFont="1" applyBorder="1" applyAlignment="1">
      <alignment horizontal="right" vertical="center"/>
    </xf>
    <xf numFmtId="187" fontId="13" fillId="0" borderId="26" xfId="33" applyNumberFormat="1" applyFont="1" applyBorder="1" applyAlignment="1">
      <alignment horizontal="right" vertical="center"/>
    </xf>
    <xf numFmtId="49" fontId="13" fillId="0" borderId="25" xfId="35" applyNumberFormat="1" applyFont="1" applyBorder="1" applyAlignment="1">
      <alignment horizontal="center" vertical="center"/>
      <protection/>
    </xf>
    <xf numFmtId="0" fontId="13" fillId="0" borderId="25" xfId="35" applyFont="1" applyBorder="1" applyAlignment="1">
      <alignment vertical="center" wrapText="1"/>
      <protection/>
    </xf>
    <xf numFmtId="0" fontId="13" fillId="0" borderId="24" xfId="35" applyFont="1" applyBorder="1" applyAlignment="1">
      <alignment vertical="center" wrapText="1"/>
      <protection/>
    </xf>
    <xf numFmtId="0" fontId="22" fillId="0" borderId="2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8" xfId="0" applyFont="1" applyBorder="1" applyAlignment="1">
      <alignment horizontal="center"/>
    </xf>
    <xf numFmtId="0" fontId="13" fillId="0" borderId="37" xfId="35" applyFont="1" applyBorder="1" applyAlignment="1">
      <alignment vertical="center"/>
      <protection/>
    </xf>
    <xf numFmtId="49" fontId="13" fillId="0" borderId="19" xfId="35" applyNumberFormat="1" applyFont="1" applyBorder="1" applyAlignment="1">
      <alignment horizontal="center" vertical="center"/>
      <protection/>
    </xf>
    <xf numFmtId="187" fontId="13" fillId="0" borderId="37" xfId="33" applyNumberFormat="1" applyFont="1" applyBorder="1" applyAlignment="1">
      <alignment vertical="center"/>
    </xf>
    <xf numFmtId="0" fontId="13" fillId="0" borderId="25" xfId="35" applyFont="1" applyBorder="1" applyAlignment="1">
      <alignment horizontal="right" vertical="center"/>
      <protection/>
    </xf>
    <xf numFmtId="0" fontId="13" fillId="0" borderId="25" xfId="35" applyFont="1" applyBorder="1" applyAlignment="1">
      <alignment horizontal="center" vertical="center"/>
      <protection/>
    </xf>
    <xf numFmtId="0" fontId="13" fillId="0" borderId="32" xfId="35" applyFont="1" applyBorder="1" applyAlignment="1">
      <alignment vertical="center"/>
      <protection/>
    </xf>
    <xf numFmtId="0" fontId="14" fillId="0" borderId="0" xfId="35" applyFont="1" applyAlignment="1">
      <alignment horizontal="right" vertical="center"/>
      <protection/>
    </xf>
    <xf numFmtId="0" fontId="14" fillId="0" borderId="31" xfId="35" applyFont="1" applyBorder="1" applyAlignment="1">
      <alignment vertical="center"/>
      <protection/>
    </xf>
    <xf numFmtId="0" fontId="14" fillId="0" borderId="10" xfId="35" applyFont="1" applyBorder="1" applyAlignment="1">
      <alignment horizontal="center" vertical="center"/>
      <protection/>
    </xf>
    <xf numFmtId="49" fontId="13" fillId="0" borderId="24" xfId="35" applyNumberFormat="1" applyFont="1" applyBorder="1" applyAlignment="1">
      <alignment horizontal="center" vertical="center"/>
      <protection/>
    </xf>
    <xf numFmtId="43" fontId="13" fillId="0" borderId="25" xfId="33" applyFont="1" applyBorder="1" applyAlignment="1">
      <alignment vertical="center"/>
    </xf>
    <xf numFmtId="3" fontId="13" fillId="0" borderId="25" xfId="35" applyNumberFormat="1" applyFont="1" applyBorder="1" applyAlignment="1">
      <alignment vertical="center"/>
      <protection/>
    </xf>
    <xf numFmtId="187" fontId="13" fillId="0" borderId="10" xfId="33" applyNumberFormat="1" applyFont="1" applyBorder="1" applyAlignment="1">
      <alignment vertical="center"/>
    </xf>
    <xf numFmtId="187" fontId="13" fillId="0" borderId="10" xfId="33" applyNumberFormat="1" applyFont="1" applyBorder="1" applyAlignment="1">
      <alignment horizontal="right" vertical="center"/>
    </xf>
    <xf numFmtId="187" fontId="14" fillId="0" borderId="20" xfId="33" applyNumberFormat="1" applyFont="1" applyBorder="1" applyAlignment="1">
      <alignment horizontal="center" vertical="center"/>
    </xf>
    <xf numFmtId="187" fontId="14" fillId="0" borderId="24" xfId="33" applyNumberFormat="1" applyFont="1" applyBorder="1" applyAlignment="1">
      <alignment horizontal="center" vertical="center"/>
    </xf>
    <xf numFmtId="0" fontId="14" fillId="0" borderId="14" xfId="35" applyFont="1" applyBorder="1" applyAlignment="1">
      <alignment horizontal="center" vertical="center"/>
      <protection/>
    </xf>
    <xf numFmtId="0" fontId="13" fillId="0" borderId="24" xfId="35" applyFont="1" applyBorder="1" applyAlignment="1">
      <alignment horizontal="center" vertical="center"/>
      <protection/>
    </xf>
    <xf numFmtId="187" fontId="13" fillId="0" borderId="26" xfId="33" applyNumberFormat="1" applyFont="1" applyBorder="1" applyAlignment="1">
      <alignment vertical="center"/>
    </xf>
    <xf numFmtId="49" fontId="13" fillId="0" borderId="19" xfId="35" applyNumberFormat="1" applyFont="1" applyBorder="1" applyAlignment="1">
      <alignment vertical="center"/>
      <protection/>
    </xf>
    <xf numFmtId="187" fontId="13" fillId="0" borderId="19" xfId="33" applyNumberFormat="1" applyFont="1" applyBorder="1" applyAlignment="1">
      <alignment horizontal="center" vertical="center"/>
    </xf>
    <xf numFmtId="49" fontId="13" fillId="0" borderId="25" xfId="33" applyNumberFormat="1" applyFont="1" applyBorder="1" applyAlignment="1">
      <alignment horizontal="center" vertical="center"/>
    </xf>
    <xf numFmtId="0" fontId="14" fillId="0" borderId="18" xfId="35" applyFont="1" applyBorder="1" applyAlignment="1">
      <alignment vertical="center"/>
      <protection/>
    </xf>
    <xf numFmtId="0" fontId="14" fillId="0" borderId="25" xfId="35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187" fontId="14" fillId="0" borderId="25" xfId="33" applyNumberFormat="1" applyFont="1" applyBorder="1" applyAlignment="1">
      <alignment horizontal="right" vertical="center"/>
    </xf>
    <xf numFmtId="187" fontId="16" fillId="0" borderId="25" xfId="33" applyNumberFormat="1" applyFont="1" applyBorder="1" applyAlignment="1">
      <alignment vertical="center"/>
    </xf>
    <xf numFmtId="0" fontId="14" fillId="0" borderId="24" xfId="35" applyFont="1" applyBorder="1" applyAlignment="1">
      <alignment horizontal="center" vertical="center"/>
      <protection/>
    </xf>
    <xf numFmtId="187" fontId="14" fillId="0" borderId="18" xfId="33" applyNumberFormat="1" applyFont="1" applyBorder="1" applyAlignment="1">
      <alignment vertical="center"/>
    </xf>
    <xf numFmtId="187" fontId="16" fillId="0" borderId="18" xfId="33" applyNumberFormat="1" applyFont="1" applyBorder="1" applyAlignment="1">
      <alignment vertical="center"/>
    </xf>
    <xf numFmtId="187" fontId="14" fillId="0" borderId="18" xfId="33" applyNumberFormat="1" applyFont="1" applyBorder="1" applyAlignment="1">
      <alignment horizontal="right" vertical="center"/>
    </xf>
    <xf numFmtId="0" fontId="13" fillId="0" borderId="36" xfId="35" applyFont="1" applyBorder="1" applyAlignment="1">
      <alignment vertical="center"/>
      <protection/>
    </xf>
    <xf numFmtId="49" fontId="13" fillId="0" borderId="10" xfId="35" applyNumberFormat="1" applyFont="1" applyBorder="1" applyAlignment="1">
      <alignment horizontal="center" vertical="center"/>
      <protection/>
    </xf>
    <xf numFmtId="187" fontId="14" fillId="0" borderId="34" xfId="33" applyNumberFormat="1" applyFont="1" applyBorder="1" applyAlignment="1">
      <alignment horizontal="center" vertical="center"/>
    </xf>
    <xf numFmtId="0" fontId="14" fillId="0" borderId="38" xfId="35" applyFont="1" applyBorder="1" applyAlignment="1">
      <alignment horizontal="center" vertical="center"/>
      <protection/>
    </xf>
    <xf numFmtId="0" fontId="6" fillId="0" borderId="0" xfId="49" applyFont="1" applyBorder="1">
      <alignment/>
      <protection/>
    </xf>
    <xf numFmtId="187" fontId="6" fillId="0" borderId="0" xfId="34" applyNumberFormat="1" applyFont="1" applyBorder="1" applyAlignment="1">
      <alignment/>
    </xf>
    <xf numFmtId="0" fontId="6" fillId="0" borderId="0" xfId="49" applyFont="1" applyBorder="1" applyAlignment="1">
      <alignment horizontal="center"/>
      <protection/>
    </xf>
    <xf numFmtId="187" fontId="6" fillId="0" borderId="0" xfId="34" applyNumberFormat="1" applyFont="1" applyBorder="1" applyAlignment="1">
      <alignment horizontal="center"/>
    </xf>
    <xf numFmtId="0" fontId="6" fillId="0" borderId="0" xfId="36" applyFont="1" applyBorder="1">
      <alignment/>
      <protection/>
    </xf>
    <xf numFmtId="0" fontId="6" fillId="0" borderId="0" xfId="36" applyFont="1" applyBorder="1" applyAlignment="1">
      <alignment horizontal="center"/>
      <protection/>
    </xf>
    <xf numFmtId="0" fontId="6" fillId="0" borderId="0" xfId="36" applyFont="1" applyBorder="1" applyAlignment="1">
      <alignment horizontal="left"/>
      <protection/>
    </xf>
    <xf numFmtId="187" fontId="5" fillId="0" borderId="0" xfId="34" applyNumberFormat="1" applyFont="1" applyBorder="1" applyAlignment="1">
      <alignment horizontal="center"/>
    </xf>
    <xf numFmtId="0" fontId="7" fillId="0" borderId="0" xfId="49" applyFont="1" applyBorder="1">
      <alignment/>
      <protection/>
    </xf>
    <xf numFmtId="0" fontId="5" fillId="0" borderId="0" xfId="49" applyFont="1" applyBorder="1">
      <alignment/>
      <protection/>
    </xf>
    <xf numFmtId="49" fontId="6" fillId="0" borderId="0" xfId="49" applyNumberFormat="1" applyFont="1" applyBorder="1" applyAlignment="1">
      <alignment horizontal="center"/>
      <protection/>
    </xf>
    <xf numFmtId="49" fontId="6" fillId="0" borderId="0" xfId="34" applyNumberFormat="1" applyFont="1" applyBorder="1" applyAlignment="1">
      <alignment horizontal="center"/>
    </xf>
    <xf numFmtId="187" fontId="8" fillId="0" borderId="0" xfId="34" applyNumberFormat="1" applyFont="1" applyBorder="1" applyAlignment="1">
      <alignment horizontal="center"/>
    </xf>
    <xf numFmtId="0" fontId="9" fillId="0" borderId="0" xfId="49" applyFont="1" applyBorder="1" applyAlignment="1">
      <alignment horizontal="center"/>
      <protection/>
    </xf>
    <xf numFmtId="3" fontId="6" fillId="0" borderId="0" xfId="36" applyNumberFormat="1" applyFont="1" applyBorder="1" applyAlignment="1">
      <alignment horizontal="center"/>
      <protection/>
    </xf>
    <xf numFmtId="43" fontId="6" fillId="0" borderId="0" xfId="34" applyFont="1" applyBorder="1" applyAlignment="1">
      <alignment/>
    </xf>
    <xf numFmtId="43" fontId="6" fillId="0" borderId="0" xfId="34" applyNumberFormat="1" applyFont="1" applyBorder="1" applyAlignment="1">
      <alignment/>
    </xf>
    <xf numFmtId="0" fontId="5" fillId="0" borderId="0" xfId="49" applyFont="1" applyBorder="1" applyAlignment="1">
      <alignment horizontal="center"/>
      <protection/>
    </xf>
    <xf numFmtId="43" fontId="10" fillId="0" borderId="0" xfId="36" applyNumberFormat="1" applyFont="1" applyBorder="1">
      <alignment/>
      <protection/>
    </xf>
    <xf numFmtId="0" fontId="10" fillId="0" borderId="0" xfId="49" applyFont="1" applyBorder="1" applyAlignment="1">
      <alignment horizontal="center"/>
      <protection/>
    </xf>
    <xf numFmtId="0" fontId="6" fillId="0" borderId="0" xfId="36" applyFont="1" applyBorder="1" applyAlignment="1">
      <alignment/>
      <protection/>
    </xf>
    <xf numFmtId="0" fontId="12" fillId="0" borderId="0" xfId="49" applyFont="1" applyBorder="1">
      <alignment/>
      <protection/>
    </xf>
    <xf numFmtId="0" fontId="15" fillId="0" borderId="0" xfId="36" applyFont="1" applyBorder="1" applyAlignment="1">
      <alignment horizontal="center"/>
      <protection/>
    </xf>
    <xf numFmtId="43" fontId="5" fillId="0" borderId="0" xfId="34" applyNumberFormat="1" applyFont="1" applyBorder="1" applyAlignment="1">
      <alignment/>
    </xf>
    <xf numFmtId="43" fontId="7" fillId="0" borderId="0" xfId="34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43" fontId="20" fillId="0" borderId="25" xfId="40" applyFont="1" applyBorder="1" applyAlignment="1">
      <alignment/>
    </xf>
    <xf numFmtId="43" fontId="20" fillId="0" borderId="25" xfId="40" applyFont="1" applyBorder="1" applyAlignment="1">
      <alignment horizontal="center"/>
    </xf>
    <xf numFmtId="43" fontId="18" fillId="0" borderId="25" xfId="0" applyNumberFormat="1" applyFont="1" applyBorder="1" applyAlignment="1">
      <alignment/>
    </xf>
    <xf numFmtId="0" fontId="20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43" fontId="20" fillId="0" borderId="25" xfId="0" applyNumberFormat="1" applyFont="1" applyBorder="1" applyAlignment="1">
      <alignment/>
    </xf>
    <xf numFmtId="43" fontId="18" fillId="0" borderId="25" xfId="0" applyNumberFormat="1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5" xfId="0" applyFont="1" applyBorder="1" applyAlignment="1">
      <alignment vertical="center" wrapText="1"/>
    </xf>
    <xf numFmtId="43" fontId="18" fillId="0" borderId="25" xfId="40" applyFont="1" applyBorder="1" applyAlignment="1">
      <alignment/>
    </xf>
    <xf numFmtId="43" fontId="18" fillId="0" borderId="25" xfId="40" applyFont="1" applyBorder="1" applyAlignment="1">
      <alignment vertical="center"/>
    </xf>
    <xf numFmtId="0" fontId="18" fillId="0" borderId="0" xfId="0" applyFont="1" applyBorder="1" applyAlignment="1">
      <alignment/>
    </xf>
    <xf numFmtId="0" fontId="20" fillId="0" borderId="25" xfId="0" applyFont="1" applyBorder="1" applyAlignment="1">
      <alignment/>
    </xf>
    <xf numFmtId="43" fontId="18" fillId="0" borderId="25" xfId="4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43" fontId="20" fillId="0" borderId="0" xfId="40" applyFont="1" applyBorder="1" applyAlignment="1">
      <alignment/>
    </xf>
    <xf numFmtId="43" fontId="18" fillId="0" borderId="0" xfId="40" applyFont="1" applyBorder="1" applyAlignment="1">
      <alignment/>
    </xf>
    <xf numFmtId="43" fontId="20" fillId="0" borderId="0" xfId="0" applyNumberFormat="1" applyFont="1" applyBorder="1" applyAlignment="1">
      <alignment/>
    </xf>
    <xf numFmtId="43" fontId="18" fillId="0" borderId="0" xfId="0" applyNumberFormat="1" applyFont="1" applyBorder="1" applyAlignment="1">
      <alignment/>
    </xf>
    <xf numFmtId="187" fontId="13" fillId="0" borderId="25" xfId="40" applyNumberFormat="1" applyFont="1" applyBorder="1" applyAlignment="1">
      <alignment vertical="center"/>
    </xf>
    <xf numFmtId="187" fontId="14" fillId="0" borderId="39" xfId="33" applyNumberFormat="1" applyFont="1" applyBorder="1" applyAlignment="1">
      <alignment horizontal="center" vertical="center"/>
    </xf>
    <xf numFmtId="0" fontId="14" fillId="0" borderId="39" xfId="35" applyFont="1" applyBorder="1" applyAlignment="1">
      <alignment horizontal="center" vertical="center"/>
      <protection/>
    </xf>
    <xf numFmtId="187" fontId="6" fillId="0" borderId="0" xfId="34" applyNumberFormat="1" applyFont="1" applyBorder="1" applyAlignment="1">
      <alignment horizontal="right"/>
    </xf>
    <xf numFmtId="187" fontId="6" fillId="0" borderId="0" xfId="49" applyNumberFormat="1" applyFont="1" applyBorder="1" applyAlignment="1">
      <alignment horizontal="center"/>
      <protection/>
    </xf>
    <xf numFmtId="0" fontId="11" fillId="0" borderId="0" xfId="49" applyFont="1" applyBorder="1">
      <alignment/>
      <protection/>
    </xf>
    <xf numFmtId="187" fontId="5" fillId="0" borderId="0" xfId="34" applyNumberFormat="1" applyFont="1" applyBorder="1" applyAlignment="1">
      <alignment horizontal="right"/>
    </xf>
    <xf numFmtId="49" fontId="5" fillId="0" borderId="0" xfId="49" applyNumberFormat="1" applyFont="1" applyBorder="1" applyAlignment="1">
      <alignment horizontal="center"/>
      <protection/>
    </xf>
    <xf numFmtId="187" fontId="10" fillId="0" borderId="0" xfId="34" applyNumberFormat="1" applyFont="1" applyBorder="1" applyAlignment="1">
      <alignment horizontal="right"/>
    </xf>
    <xf numFmtId="43" fontId="5" fillId="0" borderId="0" xfId="34" applyFont="1" applyBorder="1" applyAlignment="1">
      <alignment horizontal="right"/>
    </xf>
    <xf numFmtId="0" fontId="6" fillId="0" borderId="0" xfId="49" applyFont="1" applyBorder="1" applyAlignment="1">
      <alignment horizontal="right"/>
      <protection/>
    </xf>
    <xf numFmtId="0" fontId="5" fillId="0" borderId="0" xfId="49" applyFont="1" applyBorder="1" applyAlignment="1">
      <alignment/>
      <protection/>
    </xf>
    <xf numFmtId="0" fontId="6" fillId="0" borderId="0" xfId="49" applyFont="1" applyBorder="1" applyAlignment="1">
      <alignment/>
      <protection/>
    </xf>
    <xf numFmtId="0" fontId="5" fillId="0" borderId="0" xfId="49" applyFont="1" applyBorder="1" applyAlignment="1">
      <alignment vertical="top"/>
      <protection/>
    </xf>
    <xf numFmtId="43" fontId="6" fillId="0" borderId="0" xfId="40" applyFont="1" applyBorder="1" applyAlignment="1">
      <alignment horizontal="right"/>
    </xf>
    <xf numFmtId="43" fontId="6" fillId="0" borderId="0" xfId="34" applyNumberFormat="1" applyFont="1" applyBorder="1" applyAlignment="1">
      <alignment horizontal="right"/>
    </xf>
    <xf numFmtId="43" fontId="5" fillId="0" borderId="23" xfId="34" applyNumberFormat="1" applyFont="1" applyBorder="1" applyAlignment="1">
      <alignment horizontal="right"/>
    </xf>
    <xf numFmtId="0" fontId="13" fillId="0" borderId="0" xfId="35" applyFont="1" applyAlignment="1">
      <alignment horizontal="right" vertical="center"/>
      <protection/>
    </xf>
    <xf numFmtId="187" fontId="13" fillId="0" borderId="0" xfId="40" applyNumberFormat="1" applyFont="1" applyAlignment="1">
      <alignment vertical="center"/>
    </xf>
    <xf numFmtId="187" fontId="13" fillId="0" borderId="14" xfId="40" applyNumberFormat="1" applyFont="1" applyBorder="1" applyAlignment="1">
      <alignment vertical="center"/>
    </xf>
    <xf numFmtId="0" fontId="14" fillId="0" borderId="37" xfId="35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2" fillId="0" borderId="3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wrapText="1"/>
    </xf>
    <xf numFmtId="0" fontId="21" fillId="0" borderId="25" xfId="0" applyFont="1" applyBorder="1" applyAlignment="1">
      <alignment vertical="center" wrapText="1"/>
    </xf>
    <xf numFmtId="0" fontId="21" fillId="0" borderId="25" xfId="0" applyFont="1" applyBorder="1" applyAlignment="1">
      <alignment/>
    </xf>
    <xf numFmtId="0" fontId="22" fillId="0" borderId="25" xfId="0" applyFont="1" applyBorder="1" applyAlignment="1">
      <alignment horizontal="center"/>
    </xf>
    <xf numFmtId="0" fontId="21" fillId="0" borderId="25" xfId="0" applyFont="1" applyBorder="1" applyAlignment="1">
      <alignment wrapText="1"/>
    </xf>
    <xf numFmtId="0" fontId="22" fillId="0" borderId="31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wrapText="1"/>
    </xf>
    <xf numFmtId="43" fontId="21" fillId="0" borderId="25" xfId="40" applyFont="1" applyBorder="1" applyAlignment="1">
      <alignment/>
    </xf>
    <xf numFmtId="0" fontId="21" fillId="0" borderId="25" xfId="0" applyFont="1" applyBorder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2" fillId="0" borderId="31" xfId="0" applyFont="1" applyBorder="1" applyAlignment="1">
      <alignment/>
    </xf>
    <xf numFmtId="0" fontId="22" fillId="0" borderId="25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7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wrapText="1"/>
    </xf>
    <xf numFmtId="0" fontId="21" fillId="0" borderId="19" xfId="0" applyFont="1" applyBorder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19" xfId="0" applyFont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wrapText="1"/>
    </xf>
    <xf numFmtId="0" fontId="22" fillId="0" borderId="18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/>
    </xf>
    <xf numFmtId="0" fontId="21" fillId="0" borderId="19" xfId="0" applyFont="1" applyBorder="1" applyAlignment="1">
      <alignment vertical="center" wrapText="1"/>
    </xf>
    <xf numFmtId="0" fontId="18" fillId="0" borderId="31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0" fontId="21" fillId="0" borderId="1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2" fillId="0" borderId="31" xfId="0" applyFont="1" applyBorder="1" applyAlignment="1">
      <alignment vertical="center"/>
    </xf>
    <xf numFmtId="0" fontId="22" fillId="0" borderId="20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1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21" fillId="0" borderId="37" xfId="0" applyFont="1" applyBorder="1" applyAlignment="1">
      <alignment wrapText="1"/>
    </xf>
    <xf numFmtId="0" fontId="22" fillId="0" borderId="10" xfId="0" applyFont="1" applyBorder="1" applyAlignment="1">
      <alignment/>
    </xf>
    <xf numFmtId="0" fontId="21" fillId="0" borderId="36" xfId="0" applyFon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187" fontId="21" fillId="0" borderId="25" xfId="40" applyNumberFormat="1" applyFont="1" applyBorder="1" applyAlignment="1">
      <alignment/>
    </xf>
    <xf numFmtId="187" fontId="22" fillId="0" borderId="25" xfId="40" applyNumberFormat="1" applyFont="1" applyBorder="1" applyAlignment="1">
      <alignment horizontal="center"/>
    </xf>
    <xf numFmtId="43" fontId="21" fillId="0" borderId="19" xfId="40" applyFont="1" applyBorder="1" applyAlignment="1">
      <alignment/>
    </xf>
    <xf numFmtId="43" fontId="21" fillId="0" borderId="22" xfId="40" applyFont="1" applyBorder="1" applyAlignment="1">
      <alignment/>
    </xf>
    <xf numFmtId="187" fontId="21" fillId="0" borderId="19" xfId="40" applyNumberFormat="1" applyFont="1" applyBorder="1" applyAlignment="1">
      <alignment/>
    </xf>
    <xf numFmtId="187" fontId="21" fillId="0" borderId="22" xfId="40" applyNumberFormat="1" applyFont="1" applyBorder="1" applyAlignment="1">
      <alignment/>
    </xf>
    <xf numFmtId="187" fontId="21" fillId="0" borderId="25" xfId="0" applyNumberFormat="1" applyFont="1" applyBorder="1" applyAlignment="1">
      <alignment/>
    </xf>
    <xf numFmtId="187" fontId="22" fillId="0" borderId="25" xfId="0" applyNumberFormat="1" applyFont="1" applyBorder="1" applyAlignment="1">
      <alignment/>
    </xf>
    <xf numFmtId="0" fontId="22" fillId="0" borderId="22" xfId="0" applyFont="1" applyBorder="1" applyAlignment="1">
      <alignment/>
    </xf>
    <xf numFmtId="43" fontId="22" fillId="0" borderId="22" xfId="40" applyFont="1" applyBorder="1" applyAlignment="1">
      <alignment/>
    </xf>
    <xf numFmtId="187" fontId="22" fillId="0" borderId="22" xfId="40" applyNumberFormat="1" applyFont="1" applyBorder="1" applyAlignment="1">
      <alignment/>
    </xf>
    <xf numFmtId="187" fontId="21" fillId="0" borderId="10" xfId="40" applyNumberFormat="1" applyFont="1" applyBorder="1" applyAlignment="1">
      <alignment/>
    </xf>
    <xf numFmtId="187" fontId="22" fillId="0" borderId="10" xfId="40" applyNumberFormat="1" applyFont="1" applyBorder="1" applyAlignment="1">
      <alignment/>
    </xf>
    <xf numFmtId="0" fontId="21" fillId="0" borderId="19" xfId="0" applyFont="1" applyBorder="1" applyAlignment="1">
      <alignment horizontal="center"/>
    </xf>
    <xf numFmtId="187" fontId="22" fillId="0" borderId="25" xfId="40" applyNumberFormat="1" applyFont="1" applyBorder="1" applyAlignment="1">
      <alignment/>
    </xf>
    <xf numFmtId="0" fontId="22" fillId="0" borderId="0" xfId="0" applyFont="1" applyAlignment="1">
      <alignment/>
    </xf>
    <xf numFmtId="187" fontId="22" fillId="0" borderId="25" xfId="40" applyNumberFormat="1" applyFont="1" applyBorder="1" applyAlignment="1">
      <alignment/>
    </xf>
    <xf numFmtId="187" fontId="22" fillId="0" borderId="19" xfId="4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9" xfId="0" applyFont="1" applyBorder="1" applyAlignment="1">
      <alignment/>
    </xf>
    <xf numFmtId="43" fontId="22" fillId="0" borderId="25" xfId="40" applyFont="1" applyBorder="1" applyAlignment="1">
      <alignment/>
    </xf>
    <xf numFmtId="187" fontId="21" fillId="0" borderId="25" xfId="40" applyNumberFormat="1" applyFont="1" applyBorder="1" applyAlignment="1">
      <alignment horizontal="center"/>
    </xf>
    <xf numFmtId="187" fontId="22" fillId="0" borderId="22" xfId="0" applyNumberFormat="1" applyFont="1" applyBorder="1" applyAlignment="1">
      <alignment/>
    </xf>
    <xf numFmtId="0" fontId="23" fillId="0" borderId="25" xfId="0" applyFont="1" applyBorder="1" applyAlignment="1">
      <alignment horizontal="center" vertical="center" wrapText="1"/>
    </xf>
    <xf numFmtId="187" fontId="21" fillId="0" borderId="31" xfId="40" applyNumberFormat="1" applyFont="1" applyBorder="1" applyAlignment="1">
      <alignment horizontal="center" vertical="center" wrapText="1"/>
    </xf>
    <xf numFmtId="43" fontId="22" fillId="0" borderId="22" xfId="40" applyFont="1" applyBorder="1" applyAlignment="1">
      <alignment/>
    </xf>
    <xf numFmtId="187" fontId="22" fillId="0" borderId="22" xfId="40" applyNumberFormat="1" applyFont="1" applyBorder="1" applyAlignment="1">
      <alignment/>
    </xf>
    <xf numFmtId="0" fontId="21" fillId="0" borderId="26" xfId="0" applyFont="1" applyBorder="1" applyAlignment="1">
      <alignment wrapText="1"/>
    </xf>
    <xf numFmtId="187" fontId="21" fillId="0" borderId="25" xfId="40" applyNumberFormat="1" applyFont="1" applyBorder="1" applyAlignment="1">
      <alignment horizontal="center" vertical="center"/>
    </xf>
    <xf numFmtId="187" fontId="21" fillId="0" borderId="25" xfId="40" applyNumberFormat="1" applyFont="1" applyBorder="1" applyAlignment="1">
      <alignment horizontal="center" vertical="center" wrapText="1"/>
    </xf>
    <xf numFmtId="187" fontId="21" fillId="0" borderId="10" xfId="40" applyNumberFormat="1" applyFont="1" applyBorder="1" applyAlignment="1">
      <alignment horizontal="center" vertical="center" wrapText="1"/>
    </xf>
    <xf numFmtId="43" fontId="21" fillId="0" borderId="10" xfId="40" applyFont="1" applyBorder="1" applyAlignment="1">
      <alignment horizontal="center" vertical="center"/>
    </xf>
    <xf numFmtId="187" fontId="21" fillId="0" borderId="10" xfId="40" applyNumberFormat="1" applyFont="1" applyBorder="1" applyAlignment="1">
      <alignment horizontal="center" vertical="center"/>
    </xf>
    <xf numFmtId="43" fontId="22" fillId="0" borderId="10" xfId="40" applyFont="1" applyBorder="1" applyAlignment="1">
      <alignment horizontal="center" vertical="center"/>
    </xf>
    <xf numFmtId="187" fontId="22" fillId="0" borderId="10" xfId="40" applyNumberFormat="1" applyFont="1" applyBorder="1" applyAlignment="1">
      <alignment horizontal="center" vertical="center"/>
    </xf>
    <xf numFmtId="43" fontId="21" fillId="0" borderId="14" xfId="40" applyFont="1" applyBorder="1" applyAlignment="1">
      <alignment horizontal="center" vertical="center"/>
    </xf>
    <xf numFmtId="187" fontId="21" fillId="0" borderId="14" xfId="40" applyNumberFormat="1" applyFont="1" applyBorder="1" applyAlignment="1">
      <alignment horizontal="center" vertical="center"/>
    </xf>
    <xf numFmtId="187" fontId="22" fillId="0" borderId="10" xfId="0" applyNumberFormat="1" applyFont="1" applyBorder="1" applyAlignment="1">
      <alignment horizontal="center" vertical="center"/>
    </xf>
    <xf numFmtId="43" fontId="22" fillId="0" borderId="22" xfId="0" applyNumberFormat="1" applyFont="1" applyBorder="1" applyAlignment="1">
      <alignment/>
    </xf>
    <xf numFmtId="43" fontId="22" fillId="0" borderId="22" xfId="40" applyFont="1" applyBorder="1" applyAlignment="1">
      <alignment horizontal="center"/>
    </xf>
    <xf numFmtId="0" fontId="21" fillId="0" borderId="28" xfId="0" applyFont="1" applyBorder="1" applyAlignment="1">
      <alignment wrapText="1"/>
    </xf>
    <xf numFmtId="43" fontId="21" fillId="0" borderId="41" xfId="0" applyNumberFormat="1" applyFont="1" applyBorder="1" applyAlignment="1">
      <alignment/>
    </xf>
    <xf numFmtId="43" fontId="24" fillId="0" borderId="22" xfId="40" applyFont="1" applyBorder="1" applyAlignment="1">
      <alignment/>
    </xf>
    <xf numFmtId="43" fontId="24" fillId="0" borderId="25" xfId="40" applyFont="1" applyBorder="1" applyAlignment="1">
      <alignment/>
    </xf>
    <xf numFmtId="0" fontId="24" fillId="0" borderId="25" xfId="0" applyFont="1" applyBorder="1" applyAlignment="1">
      <alignment/>
    </xf>
    <xf numFmtId="43" fontId="24" fillId="0" borderId="41" xfId="0" applyNumberFormat="1" applyFont="1" applyBorder="1" applyAlignment="1">
      <alignment/>
    </xf>
    <xf numFmtId="187" fontId="22" fillId="0" borderId="38" xfId="40" applyNumberFormat="1" applyFont="1" applyBorder="1" applyAlignment="1">
      <alignment/>
    </xf>
    <xf numFmtId="0" fontId="24" fillId="0" borderId="0" xfId="0" applyFont="1" applyAlignment="1">
      <alignment/>
    </xf>
    <xf numFmtId="0" fontId="23" fillId="0" borderId="3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4" fillId="0" borderId="22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0" xfId="0" applyFont="1" applyAlignment="1">
      <alignment/>
    </xf>
    <xf numFmtId="0" fontId="21" fillId="0" borderId="26" xfId="0" applyFont="1" applyBorder="1" applyAlignment="1">
      <alignment vertical="center" wrapText="1"/>
    </xf>
    <xf numFmtId="0" fontId="21" fillId="0" borderId="31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6" fillId="0" borderId="36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4" fillId="0" borderId="19" xfId="0" applyFont="1" applyBorder="1" applyAlignment="1">
      <alignment/>
    </xf>
    <xf numFmtId="0" fontId="29" fillId="0" borderId="42" xfId="0" applyFont="1" applyBorder="1" applyAlignment="1">
      <alignment/>
    </xf>
    <xf numFmtId="0" fontId="21" fillId="0" borderId="2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left"/>
    </xf>
    <xf numFmtId="0" fontId="21" fillId="0" borderId="31" xfId="0" applyFont="1" applyBorder="1" applyAlignment="1">
      <alignment horizontal="left" wrapText="1"/>
    </xf>
    <xf numFmtId="0" fontId="21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/>
    </xf>
    <xf numFmtId="0" fontId="21" fillId="0" borderId="24" xfId="0" applyFont="1" applyBorder="1" applyAlignment="1">
      <alignment/>
    </xf>
    <xf numFmtId="0" fontId="21" fillId="0" borderId="36" xfId="0" applyFont="1" applyBorder="1" applyAlignment="1">
      <alignment horizontal="left" wrapText="1"/>
    </xf>
    <xf numFmtId="0" fontId="21" fillId="0" borderId="37" xfId="0" applyFont="1" applyBorder="1" applyAlignment="1">
      <alignment vertical="center" wrapText="1"/>
    </xf>
    <xf numFmtId="0" fontId="21" fillId="0" borderId="37" xfId="0" applyFont="1" applyBorder="1" applyAlignment="1">
      <alignment/>
    </xf>
    <xf numFmtId="0" fontId="26" fillId="0" borderId="34" xfId="0" applyFont="1" applyBorder="1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6" fillId="0" borderId="22" xfId="0" applyFont="1" applyBorder="1" applyAlignment="1">
      <alignment vertical="center" wrapText="1"/>
    </xf>
    <xf numFmtId="0" fontId="18" fillId="0" borderId="2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187" fontId="24" fillId="0" borderId="25" xfId="40" applyNumberFormat="1" applyFont="1" applyBorder="1" applyAlignment="1">
      <alignment/>
    </xf>
    <xf numFmtId="0" fontId="31" fillId="0" borderId="10" xfId="0" applyFont="1" applyBorder="1" applyAlignment="1">
      <alignment/>
    </xf>
    <xf numFmtId="187" fontId="31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43" fontId="27" fillId="0" borderId="22" xfId="40" applyFont="1" applyBorder="1" applyAlignment="1">
      <alignment/>
    </xf>
    <xf numFmtId="43" fontId="29" fillId="0" borderId="41" xfId="40" applyFont="1" applyBorder="1" applyAlignment="1">
      <alignment/>
    </xf>
    <xf numFmtId="187" fontId="27" fillId="0" borderId="22" xfId="40" applyNumberFormat="1" applyFont="1" applyBorder="1" applyAlignment="1">
      <alignment/>
    </xf>
    <xf numFmtId="187" fontId="29" fillId="0" borderId="41" xfId="40" applyNumberFormat="1" applyFont="1" applyBorder="1" applyAlignment="1">
      <alignment/>
    </xf>
    <xf numFmtId="187" fontId="24" fillId="0" borderId="22" xfId="40" applyNumberFormat="1" applyFont="1" applyBorder="1" applyAlignment="1">
      <alignment/>
    </xf>
    <xf numFmtId="187" fontId="29" fillId="0" borderId="42" xfId="40" applyNumberFormat="1" applyFont="1" applyBorder="1" applyAlignment="1">
      <alignment/>
    </xf>
    <xf numFmtId="43" fontId="24" fillId="0" borderId="19" xfId="40" applyFont="1" applyBorder="1" applyAlignment="1">
      <alignment/>
    </xf>
    <xf numFmtId="187" fontId="21" fillId="0" borderId="19" xfId="40" applyNumberFormat="1" applyFont="1" applyBorder="1" applyAlignment="1">
      <alignment horizontal="center"/>
    </xf>
    <xf numFmtId="187" fontId="24" fillId="0" borderId="19" xfId="40" applyNumberFormat="1" applyFont="1" applyBorder="1" applyAlignment="1">
      <alignment/>
    </xf>
    <xf numFmtId="43" fontId="29" fillId="0" borderId="42" xfId="40" applyFont="1" applyBorder="1" applyAlignment="1">
      <alignment/>
    </xf>
    <xf numFmtId="187" fontId="26" fillId="0" borderId="22" xfId="40" applyNumberFormat="1" applyFont="1" applyBorder="1" applyAlignment="1">
      <alignment/>
    </xf>
    <xf numFmtId="187" fontId="26" fillId="0" borderId="22" xfId="40" applyNumberFormat="1" applyFont="1" applyBorder="1" applyAlignment="1">
      <alignment/>
    </xf>
    <xf numFmtId="187" fontId="31" fillId="0" borderId="22" xfId="40" applyNumberFormat="1" applyFont="1" applyBorder="1" applyAlignment="1">
      <alignment/>
    </xf>
    <xf numFmtId="187" fontId="29" fillId="0" borderId="41" xfId="0" applyNumberFormat="1" applyFont="1" applyBorder="1" applyAlignment="1">
      <alignment/>
    </xf>
    <xf numFmtId="187" fontId="24" fillId="0" borderId="25" xfId="0" applyNumberFormat="1" applyFont="1" applyBorder="1" applyAlignment="1">
      <alignment/>
    </xf>
    <xf numFmtId="187" fontId="28" fillId="0" borderId="22" xfId="40" applyNumberFormat="1" applyFont="1" applyBorder="1" applyAlignment="1">
      <alignment horizontal="center" vertical="center"/>
    </xf>
    <xf numFmtId="187" fontId="28" fillId="0" borderId="22" xfId="40" applyNumberFormat="1" applyFont="1" applyBorder="1" applyAlignment="1">
      <alignment/>
    </xf>
    <xf numFmtId="187" fontId="27" fillId="0" borderId="22" xfId="0" applyNumberFormat="1" applyFont="1" applyBorder="1" applyAlignment="1">
      <alignment/>
    </xf>
    <xf numFmtId="43" fontId="24" fillId="0" borderId="25" xfId="40" applyNumberFormat="1" applyFont="1" applyBorder="1" applyAlignment="1">
      <alignment/>
    </xf>
    <xf numFmtId="43" fontId="27" fillId="0" borderId="22" xfId="40" applyNumberFormat="1" applyFont="1" applyBorder="1" applyAlignment="1">
      <alignment/>
    </xf>
    <xf numFmtId="187" fontId="29" fillId="0" borderId="42" xfId="0" applyNumberFormat="1" applyFont="1" applyBorder="1" applyAlignment="1">
      <alignment/>
    </xf>
    <xf numFmtId="43" fontId="29" fillId="0" borderId="42" xfId="0" applyNumberFormat="1" applyFont="1" applyBorder="1" applyAlignment="1">
      <alignment/>
    </xf>
    <xf numFmtId="187" fontId="28" fillId="0" borderId="22" xfId="40" applyNumberFormat="1" applyFont="1" applyBorder="1" applyAlignment="1">
      <alignment/>
    </xf>
    <xf numFmtId="187" fontId="32" fillId="0" borderId="42" xfId="40" applyNumberFormat="1" applyFont="1" applyBorder="1" applyAlignment="1">
      <alignment/>
    </xf>
    <xf numFmtId="43" fontId="33" fillId="0" borderId="19" xfId="40" applyFont="1" applyBorder="1" applyAlignment="1">
      <alignment/>
    </xf>
    <xf numFmtId="43" fontId="24" fillId="0" borderId="22" xfId="0" applyNumberFormat="1" applyFont="1" applyBorder="1" applyAlignment="1">
      <alignment/>
    </xf>
    <xf numFmtId="43" fontId="33" fillId="0" borderId="43" xfId="40" applyFont="1" applyBorder="1" applyAlignment="1">
      <alignment/>
    </xf>
    <xf numFmtId="0" fontId="28" fillId="0" borderId="25" xfId="0" applyFont="1" applyBorder="1" applyAlignment="1">
      <alignment/>
    </xf>
    <xf numFmtId="0" fontId="27" fillId="0" borderId="25" xfId="0" applyFont="1" applyBorder="1" applyAlignment="1">
      <alignment/>
    </xf>
    <xf numFmtId="43" fontId="34" fillId="0" borderId="25" xfId="0" applyNumberFormat="1" applyFont="1" applyBorder="1" applyAlignment="1">
      <alignment/>
    </xf>
    <xf numFmtId="43" fontId="29" fillId="0" borderId="25" xfId="0" applyNumberFormat="1" applyFont="1" applyBorder="1" applyAlignment="1">
      <alignment/>
    </xf>
    <xf numFmtId="187" fontId="32" fillId="0" borderId="41" xfId="40" applyNumberFormat="1" applyFont="1" applyBorder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wrapText="1"/>
    </xf>
    <xf numFmtId="187" fontId="1" fillId="0" borderId="25" xfId="40" applyNumberFormat="1" applyFont="1" applyBorder="1" applyAlignment="1">
      <alignment/>
    </xf>
    <xf numFmtId="0" fontId="1" fillId="0" borderId="25" xfId="0" applyFont="1" applyBorder="1" applyAlignment="1">
      <alignment/>
    </xf>
    <xf numFmtId="187" fontId="1" fillId="0" borderId="25" xfId="0" applyNumberFormat="1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187" fontId="1" fillId="0" borderId="19" xfId="40" applyNumberFormat="1" applyFont="1" applyBorder="1" applyAlignment="1">
      <alignment/>
    </xf>
    <xf numFmtId="187" fontId="25" fillId="0" borderId="22" xfId="0" applyNumberFormat="1" applyFont="1" applyBorder="1" applyAlignment="1">
      <alignment/>
    </xf>
    <xf numFmtId="0" fontId="25" fillId="0" borderId="0" xfId="0" applyFont="1" applyAlignment="1">
      <alignment/>
    </xf>
    <xf numFmtId="187" fontId="25" fillId="0" borderId="10" xfId="0" applyNumberFormat="1" applyFont="1" applyBorder="1" applyAlignment="1">
      <alignment/>
    </xf>
    <xf numFmtId="187" fontId="1" fillId="0" borderId="10" xfId="0" applyNumberFormat="1" applyFont="1" applyBorder="1" applyAlignment="1">
      <alignment/>
    </xf>
    <xf numFmtId="187" fontId="35" fillId="0" borderId="25" xfId="0" applyNumberFormat="1" applyFont="1" applyBorder="1" applyAlignment="1">
      <alignment/>
    </xf>
    <xf numFmtId="0" fontId="35" fillId="0" borderId="0" xfId="0" applyFont="1" applyAlignment="1">
      <alignment/>
    </xf>
    <xf numFmtId="187" fontId="32" fillId="0" borderId="25" xfId="0" applyNumberFormat="1" applyFont="1" applyBorder="1" applyAlignment="1">
      <alignment/>
    </xf>
    <xf numFmtId="187" fontId="35" fillId="0" borderId="44" xfId="0" applyNumberFormat="1" applyFont="1" applyBorder="1" applyAlignment="1">
      <alignment/>
    </xf>
    <xf numFmtId="187" fontId="32" fillId="0" borderId="44" xfId="0" applyNumberFormat="1" applyFont="1" applyBorder="1" applyAlignment="1">
      <alignment/>
    </xf>
    <xf numFmtId="0" fontId="1" fillId="0" borderId="19" xfId="0" applyFont="1" applyBorder="1" applyAlignment="1">
      <alignment vertical="center" wrapText="1"/>
    </xf>
    <xf numFmtId="0" fontId="14" fillId="0" borderId="25" xfId="35" applyFont="1" applyBorder="1" applyAlignment="1">
      <alignment horizontal="center" vertical="center"/>
      <protection/>
    </xf>
    <xf numFmtId="0" fontId="14" fillId="0" borderId="0" xfId="50" applyFont="1" applyBorder="1" applyAlignment="1">
      <alignment horizontal="center" vertical="center"/>
      <protection/>
    </xf>
    <xf numFmtId="0" fontId="14" fillId="0" borderId="23" xfId="50" applyFont="1" applyBorder="1" applyAlignment="1">
      <alignment horizontal="center" vertical="center"/>
      <protection/>
    </xf>
    <xf numFmtId="0" fontId="10" fillId="0" borderId="0" xfId="35" applyFont="1" applyAlignment="1">
      <alignment horizontal="center" vertical="center"/>
      <protection/>
    </xf>
    <xf numFmtId="0" fontId="14" fillId="0" borderId="18" xfId="35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/>
      <protection/>
    </xf>
    <xf numFmtId="0" fontId="5" fillId="0" borderId="0" xfId="49" applyFont="1" applyBorder="1" applyAlignment="1">
      <alignment horizontal="center" vertical="top"/>
      <protection/>
    </xf>
    <xf numFmtId="0" fontId="14" fillId="0" borderId="25" xfId="48" applyFont="1" applyBorder="1" applyAlignment="1">
      <alignment horizontal="center" vertical="center"/>
      <protection/>
    </xf>
    <xf numFmtId="0" fontId="14" fillId="0" borderId="25" xfId="35" applyFont="1" applyBorder="1" applyAlignment="1">
      <alignment horizontal="center" vertical="center" wrapText="1"/>
      <protection/>
    </xf>
    <xf numFmtId="0" fontId="14" fillId="0" borderId="20" xfId="35" applyFont="1" applyBorder="1" applyAlignment="1">
      <alignment horizontal="center" vertical="center"/>
      <protection/>
    </xf>
    <xf numFmtId="0" fontId="14" fillId="0" borderId="32" xfId="35" applyFont="1" applyBorder="1" applyAlignment="1">
      <alignment horizontal="center" vertical="center"/>
      <protection/>
    </xf>
    <xf numFmtId="0" fontId="14" fillId="0" borderId="20" xfId="35" applyFont="1" applyBorder="1" applyAlignment="1">
      <alignment horizontal="center" vertical="center" wrapText="1"/>
      <protection/>
    </xf>
    <xf numFmtId="0" fontId="14" fillId="0" borderId="32" xfId="35" applyFont="1" applyBorder="1" applyAlignment="1">
      <alignment horizontal="center" vertical="center" wrapText="1"/>
      <protection/>
    </xf>
    <xf numFmtId="0" fontId="14" fillId="0" borderId="0" xfId="35" applyFont="1" applyAlignment="1">
      <alignment horizontal="center" vertical="center"/>
      <protection/>
    </xf>
    <xf numFmtId="0" fontId="14" fillId="0" borderId="0" xfId="35" applyFont="1" applyBorder="1" applyAlignment="1">
      <alignment horizontal="center" vertical="center"/>
      <protection/>
    </xf>
    <xf numFmtId="0" fontId="14" fillId="0" borderId="45" xfId="35" applyFont="1" applyBorder="1" applyAlignment="1">
      <alignment horizontal="center" vertical="center"/>
      <protection/>
    </xf>
    <xf numFmtId="0" fontId="14" fillId="0" borderId="46" xfId="35" applyFont="1" applyBorder="1" applyAlignment="1">
      <alignment horizontal="center" vertical="center"/>
      <protection/>
    </xf>
    <xf numFmtId="0" fontId="14" fillId="0" borderId="47" xfId="35" applyFont="1" applyBorder="1" applyAlignment="1">
      <alignment horizontal="center" vertical="center"/>
      <protection/>
    </xf>
    <xf numFmtId="0" fontId="14" fillId="0" borderId="0" xfId="48" applyFont="1" applyAlignment="1">
      <alignment horizontal="center" vertical="center"/>
      <protection/>
    </xf>
    <xf numFmtId="0" fontId="13" fillId="0" borderId="0" xfId="48" applyFont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14" fillId="0" borderId="18" xfId="48" applyFont="1" applyBorder="1" applyAlignment="1">
      <alignment horizontal="center" vertical="center"/>
      <protection/>
    </xf>
    <xf numFmtId="0" fontId="14" fillId="0" borderId="40" xfId="48" applyFont="1" applyBorder="1" applyAlignment="1">
      <alignment horizontal="center" vertical="center"/>
      <protection/>
    </xf>
    <xf numFmtId="0" fontId="14" fillId="0" borderId="28" xfId="48" applyFont="1" applyBorder="1" applyAlignment="1">
      <alignment horizontal="center" vertical="center"/>
      <protection/>
    </xf>
    <xf numFmtId="49" fontId="14" fillId="0" borderId="10" xfId="48" applyNumberFormat="1" applyFont="1" applyBorder="1" applyAlignment="1">
      <alignment horizontal="center" vertical="center"/>
      <protection/>
    </xf>
    <xf numFmtId="49" fontId="14" fillId="0" borderId="19" xfId="48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30" fillId="0" borderId="25" xfId="0" applyFont="1" applyBorder="1" applyAlignment="1">
      <alignment horizont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/>
    </xf>
    <xf numFmtId="0" fontId="26" fillId="0" borderId="34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8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5" fillId="0" borderId="52" xfId="0" applyFont="1" applyBorder="1" applyAlignment="1">
      <alignment horizontal="center"/>
    </xf>
    <xf numFmtId="0" fontId="35" fillId="0" borderId="53" xfId="0" applyFont="1" applyBorder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งบทดลอง" xfId="48"/>
    <cellStyle name="ปกติ_เงินรับฝาก" xfId="49"/>
    <cellStyle name="ปกติ_รายงานรับ-จ่ายเงินสด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1">
      <selection activeCell="A35" sqref="A35"/>
    </sheetView>
  </sheetViews>
  <sheetFormatPr defaultColWidth="9.00390625" defaultRowHeight="14.25"/>
  <cols>
    <col min="1" max="1" width="46.50390625" style="23" customWidth="1"/>
    <col min="2" max="2" width="9.00390625" style="23" customWidth="1"/>
    <col min="3" max="3" width="13.375" style="23" customWidth="1"/>
    <col min="4" max="4" width="4.00390625" style="23" customWidth="1"/>
    <col min="5" max="5" width="13.125" style="23" customWidth="1"/>
    <col min="6" max="6" width="3.125" style="23" customWidth="1"/>
    <col min="7" max="16384" width="9.00390625" style="23" customWidth="1"/>
  </cols>
  <sheetData>
    <row r="1" spans="1:6" ht="14.25" customHeight="1">
      <c r="A1" s="486" t="s">
        <v>0</v>
      </c>
      <c r="B1" s="487"/>
      <c r="C1" s="487"/>
      <c r="D1" s="487"/>
      <c r="E1" s="487"/>
      <c r="F1" s="487"/>
    </row>
    <row r="2" spans="1:6" ht="15.75" customHeight="1">
      <c r="A2" s="486" t="s">
        <v>456</v>
      </c>
      <c r="B2" s="486"/>
      <c r="C2" s="486"/>
      <c r="D2" s="486"/>
      <c r="E2" s="486"/>
      <c r="F2" s="486"/>
    </row>
    <row r="3" spans="1:6" ht="14.25" customHeight="1">
      <c r="A3" s="488" t="s">
        <v>457</v>
      </c>
      <c r="B3" s="489"/>
      <c r="C3" s="489"/>
      <c r="D3" s="489"/>
      <c r="E3" s="489"/>
      <c r="F3" s="489"/>
    </row>
    <row r="4" spans="1:6" ht="15.75" customHeight="1">
      <c r="A4" s="490" t="s">
        <v>1</v>
      </c>
      <c r="B4" s="492" t="s">
        <v>2</v>
      </c>
      <c r="C4" s="475" t="s">
        <v>3</v>
      </c>
      <c r="D4" s="475"/>
      <c r="E4" s="475" t="s">
        <v>4</v>
      </c>
      <c r="F4" s="475"/>
    </row>
    <row r="5" spans="1:6" ht="3" customHeight="1">
      <c r="A5" s="491"/>
      <c r="B5" s="493"/>
      <c r="C5" s="475"/>
      <c r="D5" s="475"/>
      <c r="E5" s="475"/>
      <c r="F5" s="475"/>
    </row>
    <row r="6" spans="1:6" ht="16.5" customHeight="1">
      <c r="A6" s="4" t="s">
        <v>5</v>
      </c>
      <c r="B6" s="5" t="s">
        <v>6</v>
      </c>
      <c r="C6" s="6" t="s">
        <v>7</v>
      </c>
      <c r="D6" s="7" t="s">
        <v>7</v>
      </c>
      <c r="E6" s="8"/>
      <c r="F6" s="9"/>
    </row>
    <row r="7" spans="1:6" ht="15.75" customHeight="1">
      <c r="A7" s="10" t="s">
        <v>8</v>
      </c>
      <c r="B7" s="11" t="s">
        <v>9</v>
      </c>
      <c r="C7" s="12">
        <v>5420024</v>
      </c>
      <c r="D7" s="13" t="s">
        <v>458</v>
      </c>
      <c r="E7" s="14"/>
      <c r="F7" s="15"/>
    </row>
    <row r="8" spans="1:6" ht="17.25" customHeight="1">
      <c r="A8" s="10" t="s">
        <v>10</v>
      </c>
      <c r="B8" s="11" t="s">
        <v>9</v>
      </c>
      <c r="C8" s="14">
        <v>1011187</v>
      </c>
      <c r="D8" s="13" t="s">
        <v>11</v>
      </c>
      <c r="E8" s="14"/>
      <c r="F8" s="15"/>
    </row>
    <row r="9" spans="1:6" ht="17.25">
      <c r="A9" s="10" t="s">
        <v>12</v>
      </c>
      <c r="B9" s="11" t="s">
        <v>9</v>
      </c>
      <c r="C9" s="14">
        <v>4246</v>
      </c>
      <c r="D9" s="13" t="s">
        <v>13</v>
      </c>
      <c r="E9" s="14"/>
      <c r="F9" s="15"/>
    </row>
    <row r="10" spans="1:6" ht="15.75" customHeight="1">
      <c r="A10" s="10" t="s">
        <v>14</v>
      </c>
      <c r="B10" s="11" t="s">
        <v>9</v>
      </c>
      <c r="C10" s="12">
        <v>1070708</v>
      </c>
      <c r="D10" s="13" t="s">
        <v>15</v>
      </c>
      <c r="E10" s="14"/>
      <c r="F10" s="15"/>
    </row>
    <row r="11" spans="1:6" ht="15.75" customHeight="1">
      <c r="A11" s="10" t="s">
        <v>16</v>
      </c>
      <c r="B11" s="16" t="s">
        <v>9</v>
      </c>
      <c r="C11" s="12">
        <v>15449222</v>
      </c>
      <c r="D11" s="13" t="s">
        <v>459</v>
      </c>
      <c r="E11" s="14"/>
      <c r="F11" s="15"/>
    </row>
    <row r="12" spans="1:6" ht="16.5" customHeight="1">
      <c r="A12" s="10" t="s">
        <v>17</v>
      </c>
      <c r="B12" s="16" t="s">
        <v>18</v>
      </c>
      <c r="C12" s="12">
        <v>12683237</v>
      </c>
      <c r="D12" s="13" t="s">
        <v>460</v>
      </c>
      <c r="E12" s="14"/>
      <c r="F12" s="15"/>
    </row>
    <row r="13" spans="1:6" ht="16.5" customHeight="1">
      <c r="A13" s="10" t="s">
        <v>20</v>
      </c>
      <c r="B13" s="11" t="s">
        <v>21</v>
      </c>
      <c r="C13" s="12">
        <v>4370</v>
      </c>
      <c r="D13" s="13" t="s">
        <v>7</v>
      </c>
      <c r="E13" s="14"/>
      <c r="F13" s="15"/>
    </row>
    <row r="14" spans="1:6" ht="14.25" customHeight="1">
      <c r="A14" s="10" t="s">
        <v>22</v>
      </c>
      <c r="B14" s="11" t="s">
        <v>21</v>
      </c>
      <c r="C14" s="12" t="s">
        <v>7</v>
      </c>
      <c r="D14" s="13" t="s">
        <v>7</v>
      </c>
      <c r="E14" s="14"/>
      <c r="F14" s="15"/>
    </row>
    <row r="15" spans="1:6" ht="13.5" customHeight="1">
      <c r="A15" s="10" t="s">
        <v>23</v>
      </c>
      <c r="B15" s="11"/>
      <c r="C15" s="12">
        <v>532500</v>
      </c>
      <c r="D15" s="13" t="s">
        <v>7</v>
      </c>
      <c r="E15" s="14"/>
      <c r="F15" s="15"/>
    </row>
    <row r="16" spans="1:6" ht="12.75" customHeight="1">
      <c r="A16" s="10" t="s">
        <v>24</v>
      </c>
      <c r="B16" s="11" t="s">
        <v>25</v>
      </c>
      <c r="C16" s="12" t="s">
        <v>7</v>
      </c>
      <c r="D16" s="13" t="s">
        <v>7</v>
      </c>
      <c r="E16" s="14"/>
      <c r="F16" s="15"/>
    </row>
    <row r="17" spans="1:6" ht="15" customHeight="1">
      <c r="A17" s="10" t="s">
        <v>26</v>
      </c>
      <c r="B17" s="11" t="s">
        <v>27</v>
      </c>
      <c r="C17" s="12">
        <v>961594</v>
      </c>
      <c r="D17" s="13" t="s">
        <v>7</v>
      </c>
      <c r="E17" s="14"/>
      <c r="F17" s="15"/>
    </row>
    <row r="18" spans="1:6" ht="17.25">
      <c r="A18" s="10" t="s">
        <v>28</v>
      </c>
      <c r="B18" s="11" t="s">
        <v>27</v>
      </c>
      <c r="C18" s="12">
        <v>6940302</v>
      </c>
      <c r="D18" s="13" t="s">
        <v>7</v>
      </c>
      <c r="E18" s="14"/>
      <c r="F18" s="15"/>
    </row>
    <row r="19" spans="1:6" ht="16.5" customHeight="1">
      <c r="A19" s="10" t="s">
        <v>29</v>
      </c>
      <c r="B19" s="11" t="s">
        <v>30</v>
      </c>
      <c r="C19" s="12">
        <v>3062012</v>
      </c>
      <c r="D19" s="13" t="s">
        <v>7</v>
      </c>
      <c r="E19" s="14"/>
      <c r="F19" s="15"/>
    </row>
    <row r="20" spans="1:6" ht="17.25">
      <c r="A20" s="10" t="s">
        <v>31</v>
      </c>
      <c r="B20" s="11" t="s">
        <v>30</v>
      </c>
      <c r="C20" s="12">
        <v>1024579</v>
      </c>
      <c r="D20" s="13"/>
      <c r="E20" s="14"/>
      <c r="F20" s="15"/>
    </row>
    <row r="21" spans="1:6" ht="17.25" customHeight="1">
      <c r="A21" s="10" t="s">
        <v>32</v>
      </c>
      <c r="B21" s="11" t="s">
        <v>136</v>
      </c>
      <c r="C21" s="12">
        <v>2296980</v>
      </c>
      <c r="D21" s="13" t="s">
        <v>7</v>
      </c>
      <c r="E21" s="14"/>
      <c r="F21" s="15"/>
    </row>
    <row r="22" spans="1:6" ht="16.5" customHeight="1">
      <c r="A22" s="10" t="s">
        <v>33</v>
      </c>
      <c r="B22" s="11" t="s">
        <v>34</v>
      </c>
      <c r="C22" s="12">
        <v>164700</v>
      </c>
      <c r="D22" s="13" t="s">
        <v>7</v>
      </c>
      <c r="E22" s="14"/>
      <c r="F22" s="15"/>
    </row>
    <row r="23" spans="1:6" ht="15" customHeight="1">
      <c r="A23" s="10" t="s">
        <v>35</v>
      </c>
      <c r="B23" s="11" t="s">
        <v>36</v>
      </c>
      <c r="C23" s="12">
        <v>1191915</v>
      </c>
      <c r="D23" s="13" t="s">
        <v>7</v>
      </c>
      <c r="E23" s="14"/>
      <c r="F23" s="15"/>
    </row>
    <row r="24" spans="1:6" ht="18" customHeight="1">
      <c r="A24" s="10" t="s">
        <v>37</v>
      </c>
      <c r="B24" s="11" t="s">
        <v>36</v>
      </c>
      <c r="C24" s="12">
        <v>500010</v>
      </c>
      <c r="D24" s="13" t="s">
        <v>7</v>
      </c>
      <c r="E24" s="14"/>
      <c r="F24" s="15"/>
    </row>
    <row r="25" spans="1:6" ht="17.25" customHeight="1">
      <c r="A25" s="10" t="s">
        <v>38</v>
      </c>
      <c r="B25" s="11" t="s">
        <v>39</v>
      </c>
      <c r="C25" s="12">
        <v>123747</v>
      </c>
      <c r="D25" s="13" t="s">
        <v>7</v>
      </c>
      <c r="E25" s="14"/>
      <c r="F25" s="15"/>
    </row>
    <row r="26" spans="1:6" ht="17.25" customHeight="1">
      <c r="A26" s="10" t="s">
        <v>40</v>
      </c>
      <c r="B26" s="11" t="s">
        <v>39</v>
      </c>
      <c r="C26" s="12">
        <v>9500</v>
      </c>
      <c r="D26" s="13" t="s">
        <v>7</v>
      </c>
      <c r="E26" s="14"/>
      <c r="F26" s="15"/>
    </row>
    <row r="27" spans="1:6" ht="15.75" customHeight="1">
      <c r="A27" s="10" t="s">
        <v>41</v>
      </c>
      <c r="B27" s="11" t="s">
        <v>42</v>
      </c>
      <c r="C27" s="12">
        <v>2465322</v>
      </c>
      <c r="D27" s="13" t="s">
        <v>7</v>
      </c>
      <c r="E27" s="14"/>
      <c r="F27" s="15"/>
    </row>
    <row r="28" spans="1:6" ht="15" customHeight="1">
      <c r="A28" s="10" t="s">
        <v>43</v>
      </c>
      <c r="B28" s="11" t="s">
        <v>42</v>
      </c>
      <c r="C28" s="12">
        <v>69850</v>
      </c>
      <c r="D28" s="13" t="s">
        <v>7</v>
      </c>
      <c r="E28" s="14"/>
      <c r="F28" s="15"/>
    </row>
    <row r="29" spans="1:6" ht="16.5" customHeight="1">
      <c r="A29" s="10" t="s">
        <v>44</v>
      </c>
      <c r="B29" s="11" t="s">
        <v>45</v>
      </c>
      <c r="C29" s="12">
        <v>1215618</v>
      </c>
      <c r="D29" s="13" t="s">
        <v>46</v>
      </c>
      <c r="E29" s="14" t="s">
        <v>47</v>
      </c>
      <c r="F29" s="15"/>
    </row>
    <row r="30" spans="1:6" ht="17.25" customHeight="1">
      <c r="A30" s="10" t="s">
        <v>48</v>
      </c>
      <c r="B30" s="11" t="s">
        <v>45</v>
      </c>
      <c r="C30" s="12">
        <v>365500</v>
      </c>
      <c r="D30" s="13" t="s">
        <v>7</v>
      </c>
      <c r="E30" s="14"/>
      <c r="F30" s="15"/>
    </row>
    <row r="31" spans="1:6" ht="17.25" customHeight="1">
      <c r="A31" s="10" t="s">
        <v>49</v>
      </c>
      <c r="B31" s="11" t="s">
        <v>50</v>
      </c>
      <c r="C31" s="12">
        <v>210165</v>
      </c>
      <c r="D31" s="13" t="s">
        <v>340</v>
      </c>
      <c r="E31" s="14"/>
      <c r="F31" s="15"/>
    </row>
    <row r="32" spans="1:6" ht="17.25" customHeight="1">
      <c r="A32" s="10" t="s">
        <v>51</v>
      </c>
      <c r="B32" s="11" t="s">
        <v>52</v>
      </c>
      <c r="C32" s="12">
        <v>150500</v>
      </c>
      <c r="D32" s="13" t="s">
        <v>7</v>
      </c>
      <c r="E32" s="14"/>
      <c r="F32" s="15"/>
    </row>
    <row r="33" spans="1:6" ht="15" customHeight="1">
      <c r="A33" s="10" t="s">
        <v>53</v>
      </c>
      <c r="B33" s="11" t="s">
        <v>54</v>
      </c>
      <c r="C33" s="12">
        <v>1290460</v>
      </c>
      <c r="D33" s="13" t="s">
        <v>55</v>
      </c>
      <c r="E33" s="14"/>
      <c r="F33" s="15"/>
    </row>
    <row r="34" spans="1:6" ht="16.5" customHeight="1">
      <c r="A34" s="10" t="s">
        <v>56</v>
      </c>
      <c r="B34" s="11" t="s">
        <v>488</v>
      </c>
      <c r="C34" s="12">
        <v>1750841</v>
      </c>
      <c r="D34" s="13" t="s">
        <v>464</v>
      </c>
      <c r="E34" s="14"/>
      <c r="F34" s="15"/>
    </row>
    <row r="35" spans="1:6" ht="14.25" customHeight="1">
      <c r="A35" s="10" t="s">
        <v>58</v>
      </c>
      <c r="B35" s="11" t="s">
        <v>54</v>
      </c>
      <c r="C35" s="12">
        <v>1043500</v>
      </c>
      <c r="D35" s="13" t="s">
        <v>7</v>
      </c>
      <c r="E35" s="14"/>
      <c r="F35" s="15"/>
    </row>
    <row r="36" spans="1:6" ht="15" customHeight="1">
      <c r="A36" s="10" t="s">
        <v>59</v>
      </c>
      <c r="B36" s="11" t="s">
        <v>54</v>
      </c>
      <c r="C36" s="12">
        <v>6949059</v>
      </c>
      <c r="D36" s="13" t="s">
        <v>55</v>
      </c>
      <c r="E36" s="14"/>
      <c r="F36" s="15"/>
    </row>
    <row r="37" spans="1:6" ht="17.25" customHeight="1">
      <c r="A37" s="10" t="s">
        <v>461</v>
      </c>
      <c r="B37" s="11" t="s">
        <v>463</v>
      </c>
      <c r="C37" s="12">
        <v>2180</v>
      </c>
      <c r="D37" s="13" t="s">
        <v>7</v>
      </c>
      <c r="E37" s="14"/>
      <c r="F37" s="15"/>
    </row>
    <row r="38" spans="1:6" ht="17.25">
      <c r="A38" s="10" t="s">
        <v>60</v>
      </c>
      <c r="B38" s="11" t="s">
        <v>61</v>
      </c>
      <c r="C38" s="12"/>
      <c r="D38" s="13"/>
      <c r="E38" s="12">
        <v>38340889</v>
      </c>
      <c r="F38" s="15" t="s">
        <v>162</v>
      </c>
    </row>
    <row r="39" spans="1:6" ht="16.5" customHeight="1">
      <c r="A39" s="10" t="s">
        <v>63</v>
      </c>
      <c r="B39" s="11" t="s">
        <v>64</v>
      </c>
      <c r="C39" s="12"/>
      <c r="D39" s="17"/>
      <c r="E39" s="12" t="s">
        <v>7</v>
      </c>
      <c r="F39" s="15" t="s">
        <v>7</v>
      </c>
    </row>
    <row r="40" spans="1:6" ht="15" customHeight="1">
      <c r="A40" s="10" t="s">
        <v>65</v>
      </c>
      <c r="B40" s="11" t="s">
        <v>66</v>
      </c>
      <c r="C40" s="12"/>
      <c r="D40" s="13"/>
      <c r="E40" s="18" t="s">
        <v>7</v>
      </c>
      <c r="F40" s="15" t="s">
        <v>7</v>
      </c>
    </row>
    <row r="41" spans="1:6" ht="16.5" customHeight="1">
      <c r="A41" s="10" t="s">
        <v>67</v>
      </c>
      <c r="B41" s="11" t="s">
        <v>68</v>
      </c>
      <c r="C41" s="12"/>
      <c r="D41" s="13"/>
      <c r="E41" s="14">
        <v>1729038</v>
      </c>
      <c r="F41" s="15" t="s">
        <v>486</v>
      </c>
    </row>
    <row r="42" spans="1:6" ht="16.5" customHeight="1">
      <c r="A42" s="10" t="s">
        <v>462</v>
      </c>
      <c r="B42" s="11"/>
      <c r="C42" s="12"/>
      <c r="D42" s="13"/>
      <c r="E42" s="14">
        <v>2180</v>
      </c>
      <c r="F42" s="15"/>
    </row>
    <row r="43" spans="1:6" ht="16.5" customHeight="1">
      <c r="A43" s="10" t="s">
        <v>69</v>
      </c>
      <c r="B43" s="11" t="s">
        <v>70</v>
      </c>
      <c r="C43" s="12"/>
      <c r="D43" s="13"/>
      <c r="E43" s="14">
        <v>16100249</v>
      </c>
      <c r="F43" s="15" t="s">
        <v>71</v>
      </c>
    </row>
    <row r="44" spans="1:6" ht="17.25" customHeight="1">
      <c r="A44" s="10" t="s">
        <v>72</v>
      </c>
      <c r="B44" s="11" t="s">
        <v>73</v>
      </c>
      <c r="C44" s="14"/>
      <c r="D44" s="13"/>
      <c r="E44" s="14">
        <v>11791479</v>
      </c>
      <c r="F44" s="15" t="s">
        <v>74</v>
      </c>
    </row>
    <row r="45" spans="1:6" ht="15.75" customHeight="1" thickBot="1">
      <c r="A45" s="19"/>
      <c r="B45" s="20"/>
      <c r="C45" s="21">
        <v>67963836</v>
      </c>
      <c r="D45" s="22" t="s">
        <v>487</v>
      </c>
      <c r="E45" s="21">
        <v>67963836</v>
      </c>
      <c r="F45" s="22" t="s">
        <v>487</v>
      </c>
    </row>
    <row r="46" spans="1:6" ht="18.75" customHeight="1" thickTop="1">
      <c r="A46" s="3" t="s">
        <v>75</v>
      </c>
      <c r="B46" s="3"/>
      <c r="C46" s="3" t="s">
        <v>76</v>
      </c>
      <c r="D46" s="3"/>
      <c r="E46" s="3"/>
      <c r="F46" s="3"/>
    </row>
    <row r="47" spans="1:6" ht="15.75" customHeight="1">
      <c r="A47" s="3" t="s">
        <v>77</v>
      </c>
      <c r="B47" s="3"/>
      <c r="C47" s="3" t="s">
        <v>78</v>
      </c>
      <c r="D47" s="3"/>
      <c r="E47" s="3"/>
      <c r="F47" s="3"/>
    </row>
    <row r="48" spans="1:6" ht="17.25">
      <c r="A48" s="3" t="s">
        <v>79</v>
      </c>
      <c r="B48" s="3"/>
      <c r="C48" s="3" t="s">
        <v>80</v>
      </c>
      <c r="D48" s="3"/>
      <c r="E48" s="3"/>
      <c r="F48" s="3"/>
    </row>
    <row r="49" spans="1:6" ht="17.25">
      <c r="A49" s="3" t="s">
        <v>81</v>
      </c>
      <c r="B49" s="3"/>
      <c r="C49" s="3" t="s">
        <v>82</v>
      </c>
      <c r="D49" s="3"/>
      <c r="E49" s="3"/>
      <c r="F49" s="3"/>
    </row>
    <row r="50" spans="1:6" ht="17.25">
      <c r="A50" s="3"/>
      <c r="B50" s="3"/>
      <c r="C50" s="3"/>
      <c r="D50" s="3"/>
      <c r="E50" s="3"/>
      <c r="F50" s="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1">
      <selection activeCell="N56" sqref="N56"/>
    </sheetView>
  </sheetViews>
  <sheetFormatPr defaultColWidth="9.00390625" defaultRowHeight="14.25"/>
  <cols>
    <col min="1" max="1" width="9.50390625" style="23" customWidth="1"/>
    <col min="2" max="2" width="2.75390625" style="23" customWidth="1"/>
    <col min="3" max="3" width="9.125" style="23" customWidth="1"/>
    <col min="4" max="4" width="2.75390625" style="23" customWidth="1"/>
    <col min="5" max="5" width="11.375" style="23" customWidth="1"/>
    <col min="6" max="6" width="2.75390625" style="23" customWidth="1"/>
    <col min="7" max="7" width="10.50390625" style="23" customWidth="1"/>
    <col min="8" max="8" width="3.25390625" style="23" customWidth="1"/>
    <col min="9" max="9" width="22.00390625" style="23" customWidth="1"/>
    <col min="10" max="10" width="6.625" style="23" customWidth="1"/>
    <col min="11" max="11" width="10.00390625" style="23" customWidth="1"/>
    <col min="12" max="12" width="2.75390625" style="23" customWidth="1"/>
    <col min="13" max="16384" width="9.00390625" style="23" customWidth="1"/>
  </cols>
  <sheetData>
    <row r="1" spans="1:12" ht="17.25">
      <c r="A1" s="481" t="s">
        <v>83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</row>
    <row r="2" spans="1:12" ht="17.25">
      <c r="A2" s="481" t="s">
        <v>84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</row>
    <row r="3" spans="1:12" ht="18" thickBot="1">
      <c r="A3" s="482" t="s">
        <v>489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2" ht="24" customHeight="1" thickTop="1">
      <c r="A4" s="483" t="s">
        <v>85</v>
      </c>
      <c r="B4" s="484"/>
      <c r="C4" s="484"/>
      <c r="D4" s="484"/>
      <c r="E4" s="484"/>
      <c r="F4" s="484"/>
      <c r="G4" s="484"/>
      <c r="H4" s="485"/>
      <c r="I4" s="468" t="s">
        <v>1</v>
      </c>
      <c r="J4" s="468" t="s">
        <v>2</v>
      </c>
      <c r="K4" s="476" t="s">
        <v>86</v>
      </c>
      <c r="L4" s="476"/>
    </row>
    <row r="5" spans="1:12" ht="28.5" customHeight="1" thickBot="1">
      <c r="A5" s="477" t="s">
        <v>87</v>
      </c>
      <c r="B5" s="478"/>
      <c r="C5" s="479" t="s">
        <v>88</v>
      </c>
      <c r="D5" s="480"/>
      <c r="E5" s="477" t="s">
        <v>89</v>
      </c>
      <c r="F5" s="478"/>
      <c r="G5" s="477" t="s">
        <v>90</v>
      </c>
      <c r="H5" s="478"/>
      <c r="I5" s="468"/>
      <c r="J5" s="468"/>
      <c r="K5" s="476"/>
      <c r="L5" s="476"/>
    </row>
    <row r="6" spans="1:12" ht="18" thickTop="1">
      <c r="A6" s="53"/>
      <c r="B6" s="53"/>
      <c r="C6" s="53"/>
      <c r="D6" s="53"/>
      <c r="E6" s="53"/>
      <c r="F6" s="54"/>
      <c r="G6" s="55">
        <v>30733936</v>
      </c>
      <c r="H6" s="56" t="s">
        <v>71</v>
      </c>
      <c r="I6" s="57" t="s">
        <v>91</v>
      </c>
      <c r="J6" s="40"/>
      <c r="K6" s="58">
        <v>35783887</v>
      </c>
      <c r="L6" s="50" t="s">
        <v>171</v>
      </c>
    </row>
    <row r="7" spans="1:12" ht="17.25">
      <c r="A7" s="38"/>
      <c r="B7" s="38"/>
      <c r="C7" s="38"/>
      <c r="D7" s="38"/>
      <c r="E7" s="38"/>
      <c r="F7" s="28"/>
      <c r="G7" s="38"/>
      <c r="H7" s="38"/>
      <c r="I7" s="57" t="s">
        <v>60</v>
      </c>
      <c r="J7" s="38"/>
      <c r="K7" s="38"/>
      <c r="L7" s="38"/>
    </row>
    <row r="8" spans="1:12" ht="17.25">
      <c r="A8" s="59">
        <v>112000</v>
      </c>
      <c r="B8" s="60" t="s">
        <v>7</v>
      </c>
      <c r="C8" s="38"/>
      <c r="D8" s="38"/>
      <c r="E8" s="59">
        <v>112000</v>
      </c>
      <c r="F8" s="60" t="s">
        <v>7</v>
      </c>
      <c r="G8" s="61">
        <v>125433</v>
      </c>
      <c r="H8" s="62" t="s">
        <v>468</v>
      </c>
      <c r="I8" s="63" t="s">
        <v>93</v>
      </c>
      <c r="J8" s="62" t="s">
        <v>94</v>
      </c>
      <c r="K8" s="59">
        <v>181</v>
      </c>
      <c r="L8" s="38">
        <v>42</v>
      </c>
    </row>
    <row r="9" spans="1:12" ht="17.25">
      <c r="A9" s="59">
        <v>48510</v>
      </c>
      <c r="B9" s="60" t="s">
        <v>7</v>
      </c>
      <c r="C9" s="38"/>
      <c r="D9" s="38"/>
      <c r="E9" s="59">
        <v>48510</v>
      </c>
      <c r="F9" s="60" t="s">
        <v>7</v>
      </c>
      <c r="G9" s="64">
        <v>89308</v>
      </c>
      <c r="H9" s="62" t="s">
        <v>7</v>
      </c>
      <c r="I9" s="63" t="s">
        <v>95</v>
      </c>
      <c r="J9" s="62" t="s">
        <v>96</v>
      </c>
      <c r="K9" s="59">
        <v>9982</v>
      </c>
      <c r="L9" s="38">
        <v>40</v>
      </c>
    </row>
    <row r="10" spans="1:12" ht="17.25">
      <c r="A10" s="59">
        <v>280000</v>
      </c>
      <c r="B10" s="60" t="s">
        <v>7</v>
      </c>
      <c r="C10" s="38"/>
      <c r="D10" s="38"/>
      <c r="E10" s="59">
        <v>280000</v>
      </c>
      <c r="F10" s="60" t="s">
        <v>7</v>
      </c>
      <c r="G10" s="61">
        <v>167941</v>
      </c>
      <c r="H10" s="62" t="s">
        <v>469</v>
      </c>
      <c r="I10" s="63" t="s">
        <v>97</v>
      </c>
      <c r="J10" s="62" t="s">
        <v>98</v>
      </c>
      <c r="K10" s="65">
        <v>2771</v>
      </c>
      <c r="L10" s="38">
        <v>70</v>
      </c>
    </row>
    <row r="11" spans="1:12" ht="17.25">
      <c r="A11" s="65" t="s">
        <v>7</v>
      </c>
      <c r="B11" s="60" t="s">
        <v>7</v>
      </c>
      <c r="C11" s="38"/>
      <c r="D11" s="38"/>
      <c r="E11" s="65" t="s">
        <v>7</v>
      </c>
      <c r="F11" s="60" t="s">
        <v>7</v>
      </c>
      <c r="G11" s="61"/>
      <c r="H11" s="62"/>
      <c r="I11" s="63" t="s">
        <v>99</v>
      </c>
      <c r="J11" s="62" t="s">
        <v>100</v>
      </c>
      <c r="K11" s="66" t="s">
        <v>7</v>
      </c>
      <c r="L11" s="38"/>
    </row>
    <row r="12" spans="1:12" ht="17.25">
      <c r="A12" s="59">
        <v>230100</v>
      </c>
      <c r="B12" s="60" t="s">
        <v>7</v>
      </c>
      <c r="C12" s="38"/>
      <c r="D12" s="38"/>
      <c r="E12" s="59">
        <v>230100</v>
      </c>
      <c r="F12" s="60" t="s">
        <v>7</v>
      </c>
      <c r="G12" s="64">
        <v>234350</v>
      </c>
      <c r="H12" s="62" t="s">
        <v>7</v>
      </c>
      <c r="I12" s="63" t="s">
        <v>101</v>
      </c>
      <c r="J12" s="62" t="s">
        <v>102</v>
      </c>
      <c r="K12" s="59">
        <v>50071</v>
      </c>
      <c r="L12" s="38" t="s">
        <v>7</v>
      </c>
    </row>
    <row r="13" spans="1:12" ht="17.25">
      <c r="A13" s="65" t="s">
        <v>7</v>
      </c>
      <c r="B13" s="60" t="s">
        <v>7</v>
      </c>
      <c r="C13" s="38"/>
      <c r="D13" s="38"/>
      <c r="E13" s="65" t="s">
        <v>7</v>
      </c>
      <c r="F13" s="60" t="s">
        <v>7</v>
      </c>
      <c r="G13" s="61">
        <v>200</v>
      </c>
      <c r="H13" s="62"/>
      <c r="I13" s="63" t="s">
        <v>103</v>
      </c>
      <c r="J13" s="62" t="s">
        <v>104</v>
      </c>
      <c r="K13" s="66" t="s">
        <v>7</v>
      </c>
      <c r="L13" s="38"/>
    </row>
    <row r="14" spans="1:12" ht="17.25">
      <c r="A14" s="59">
        <v>15989390</v>
      </c>
      <c r="B14" s="60" t="s">
        <v>7</v>
      </c>
      <c r="C14" s="38"/>
      <c r="D14" s="38"/>
      <c r="E14" s="59">
        <v>15989390</v>
      </c>
      <c r="F14" s="60" t="s">
        <v>7</v>
      </c>
      <c r="G14" s="65">
        <v>12719166</v>
      </c>
      <c r="H14" s="62" t="s">
        <v>476</v>
      </c>
      <c r="I14" s="63" t="s">
        <v>106</v>
      </c>
      <c r="J14" s="62" t="s">
        <v>107</v>
      </c>
      <c r="K14" s="59">
        <v>1668209</v>
      </c>
      <c r="L14" s="33" t="s">
        <v>19</v>
      </c>
    </row>
    <row r="15" spans="1:12" ht="17.25">
      <c r="A15" s="59">
        <v>9040000</v>
      </c>
      <c r="B15" s="60" t="s">
        <v>7</v>
      </c>
      <c r="C15" s="38"/>
      <c r="D15" s="38"/>
      <c r="E15" s="59">
        <v>9040000</v>
      </c>
      <c r="F15" s="60" t="s">
        <v>7</v>
      </c>
      <c r="G15" s="65">
        <v>7949361</v>
      </c>
      <c r="H15" s="62" t="s">
        <v>7</v>
      </c>
      <c r="I15" s="67" t="s">
        <v>108</v>
      </c>
      <c r="J15" s="62" t="s">
        <v>109</v>
      </c>
      <c r="K15" s="59" t="s">
        <v>7</v>
      </c>
      <c r="L15" s="38" t="s">
        <v>7</v>
      </c>
    </row>
    <row r="16" spans="1:12" ht="34.5">
      <c r="A16" s="59"/>
      <c r="B16" s="60"/>
      <c r="C16" s="38"/>
      <c r="D16" s="38"/>
      <c r="E16" s="38"/>
      <c r="F16" s="28"/>
      <c r="G16" s="61">
        <v>1058825</v>
      </c>
      <c r="H16" s="62"/>
      <c r="I16" s="68" t="s">
        <v>110</v>
      </c>
      <c r="J16" s="62" t="s">
        <v>111</v>
      </c>
      <c r="K16" s="66" t="s">
        <v>7</v>
      </c>
      <c r="L16" s="38"/>
    </row>
    <row r="17" spans="1:12" ht="18" thickBot="1">
      <c r="A17" s="30">
        <v>25700000</v>
      </c>
      <c r="B17" s="52" t="s">
        <v>7</v>
      </c>
      <c r="C17" s="69"/>
      <c r="D17" s="31"/>
      <c r="E17" s="30">
        <v>25700000</v>
      </c>
      <c r="F17" s="70" t="s">
        <v>7</v>
      </c>
      <c r="G17" s="71">
        <v>22344585</v>
      </c>
      <c r="H17" s="72" t="s">
        <v>153</v>
      </c>
      <c r="I17" s="73" t="s">
        <v>113</v>
      </c>
      <c r="J17" s="72"/>
      <c r="K17" s="27">
        <v>1731215</v>
      </c>
      <c r="L17" s="33" t="s">
        <v>46</v>
      </c>
    </row>
    <row r="18" spans="1:12" ht="18" thickTop="1">
      <c r="A18" s="59"/>
      <c r="B18" s="60"/>
      <c r="C18" s="42"/>
      <c r="D18" s="38"/>
      <c r="E18" s="59"/>
      <c r="F18" s="28"/>
      <c r="G18" s="59">
        <v>15996303</v>
      </c>
      <c r="H18" s="62" t="s">
        <v>55</v>
      </c>
      <c r="I18" s="67" t="s">
        <v>114</v>
      </c>
      <c r="J18" s="62"/>
      <c r="K18" s="51">
        <v>1891525</v>
      </c>
      <c r="L18" s="38" t="s">
        <v>7</v>
      </c>
    </row>
    <row r="19" spans="1:12" ht="18" thickBot="1">
      <c r="A19" s="30">
        <v>25700000</v>
      </c>
      <c r="B19" s="52" t="s">
        <v>7</v>
      </c>
      <c r="C19" s="69"/>
      <c r="D19" s="31"/>
      <c r="E19" s="30">
        <v>25700000</v>
      </c>
      <c r="F19" s="70" t="s">
        <v>7</v>
      </c>
      <c r="G19" s="30">
        <v>38340889</v>
      </c>
      <c r="H19" s="74" t="s">
        <v>162</v>
      </c>
      <c r="I19" s="73" t="s">
        <v>113</v>
      </c>
      <c r="J19" s="41"/>
      <c r="K19" s="75">
        <v>3622740</v>
      </c>
      <c r="L19" s="26">
        <v>78</v>
      </c>
    </row>
    <row r="20" spans="1:12" ht="18" thickTop="1">
      <c r="A20" s="38"/>
      <c r="B20" s="38"/>
      <c r="C20" s="38"/>
      <c r="D20" s="38"/>
      <c r="E20" s="38"/>
      <c r="F20" s="28"/>
      <c r="G20" s="65">
        <v>50800</v>
      </c>
      <c r="H20" s="76" t="s">
        <v>7</v>
      </c>
      <c r="I20" s="63" t="s">
        <v>115</v>
      </c>
      <c r="J20" s="38"/>
      <c r="K20" s="3"/>
      <c r="L20" s="38"/>
    </row>
    <row r="21" spans="1:12" ht="17.25">
      <c r="A21" s="38"/>
      <c r="B21" s="38"/>
      <c r="C21" s="38"/>
      <c r="D21" s="38"/>
      <c r="E21" s="38"/>
      <c r="F21" s="28"/>
      <c r="G21" s="61">
        <v>2712</v>
      </c>
      <c r="H21" s="60" t="s">
        <v>7</v>
      </c>
      <c r="I21" s="63" t="s">
        <v>116</v>
      </c>
      <c r="J21" s="47">
        <v>110605</v>
      </c>
      <c r="K21" s="267" t="s">
        <v>7</v>
      </c>
      <c r="L21" s="38" t="s">
        <v>7</v>
      </c>
    </row>
    <row r="22" spans="1:12" ht="17.25">
      <c r="A22" s="38"/>
      <c r="B22" s="38"/>
      <c r="C22" s="38"/>
      <c r="D22" s="38"/>
      <c r="E22" s="38"/>
      <c r="F22" s="28"/>
      <c r="G22" s="61">
        <v>8300</v>
      </c>
      <c r="H22" s="62"/>
      <c r="I22" s="63" t="s">
        <v>117</v>
      </c>
      <c r="J22" s="38"/>
      <c r="K22" s="267" t="s">
        <v>7</v>
      </c>
      <c r="L22" s="38" t="s">
        <v>7</v>
      </c>
    </row>
    <row r="23" spans="1:12" ht="17.25">
      <c r="A23" s="38"/>
      <c r="B23" s="38"/>
      <c r="C23" s="38"/>
      <c r="D23" s="38"/>
      <c r="E23" s="38"/>
      <c r="F23" s="28"/>
      <c r="G23" s="61">
        <v>3143222</v>
      </c>
      <c r="H23" s="62" t="s">
        <v>19</v>
      </c>
      <c r="I23" s="63" t="s">
        <v>118</v>
      </c>
      <c r="J23" s="38"/>
      <c r="K23" s="77">
        <v>312440</v>
      </c>
      <c r="L23" s="33" t="s">
        <v>492</v>
      </c>
    </row>
    <row r="24" spans="1:12" ht="17.25">
      <c r="A24" s="38"/>
      <c r="B24" s="38"/>
      <c r="C24" s="38"/>
      <c r="D24" s="38"/>
      <c r="E24" s="38"/>
      <c r="F24" s="28"/>
      <c r="G24" s="269">
        <v>3400</v>
      </c>
      <c r="H24" s="38" t="s">
        <v>7</v>
      </c>
      <c r="I24" s="63" t="s">
        <v>28</v>
      </c>
      <c r="J24" s="38"/>
      <c r="K24" s="268">
        <v>2700</v>
      </c>
      <c r="L24" s="38" t="s">
        <v>7</v>
      </c>
    </row>
    <row r="25" spans="1:12" ht="17.25">
      <c r="A25" s="38"/>
      <c r="B25" s="38"/>
      <c r="C25" s="38"/>
      <c r="D25" s="38"/>
      <c r="E25" s="38"/>
      <c r="F25" s="28"/>
      <c r="G25" s="59">
        <v>120000</v>
      </c>
      <c r="H25" s="38" t="s">
        <v>7</v>
      </c>
      <c r="I25" s="63" t="s">
        <v>23</v>
      </c>
      <c r="J25" s="38"/>
      <c r="K25" s="77">
        <v>20000</v>
      </c>
      <c r="L25" s="38" t="s">
        <v>7</v>
      </c>
    </row>
    <row r="26" spans="1:12" ht="17.25">
      <c r="A26" s="38"/>
      <c r="B26" s="38"/>
      <c r="C26" s="38"/>
      <c r="D26" s="38"/>
      <c r="E26" s="38"/>
      <c r="F26" s="28"/>
      <c r="G26" s="269">
        <v>2600</v>
      </c>
      <c r="H26" s="38" t="s">
        <v>7</v>
      </c>
      <c r="I26" s="63" t="s">
        <v>119</v>
      </c>
      <c r="J26" s="38"/>
      <c r="K26" s="268">
        <v>1800</v>
      </c>
      <c r="L26" s="38" t="s">
        <v>7</v>
      </c>
    </row>
    <row r="27" spans="1:12" ht="17.25">
      <c r="A27" s="29"/>
      <c r="B27" s="78"/>
      <c r="C27" s="29"/>
      <c r="D27" s="78"/>
      <c r="E27" s="29"/>
      <c r="F27" s="78"/>
      <c r="G27" s="49">
        <v>3331034</v>
      </c>
      <c r="H27" s="270">
        <v>26</v>
      </c>
      <c r="I27" s="43"/>
      <c r="J27" s="79"/>
      <c r="K27" s="49">
        <v>336940</v>
      </c>
      <c r="L27" s="80" t="s">
        <v>492</v>
      </c>
    </row>
    <row r="28" spans="1:12" ht="17.25">
      <c r="A28" s="32"/>
      <c r="B28" s="35"/>
      <c r="C28" s="32"/>
      <c r="D28" s="35"/>
      <c r="E28" s="32"/>
      <c r="F28" s="35"/>
      <c r="G28" s="32"/>
      <c r="H28" s="46"/>
      <c r="I28" s="32"/>
      <c r="J28" s="35"/>
      <c r="K28" s="32"/>
      <c r="L28" s="32"/>
    </row>
    <row r="29" spans="1:12" ht="18" thickBot="1">
      <c r="A29" s="30">
        <v>25700000</v>
      </c>
      <c r="B29" s="52" t="s">
        <v>7</v>
      </c>
      <c r="C29" s="69"/>
      <c r="D29" s="31"/>
      <c r="E29" s="30">
        <v>25700000</v>
      </c>
      <c r="F29" s="70" t="s">
        <v>7</v>
      </c>
      <c r="G29" s="25">
        <v>41671923</v>
      </c>
      <c r="H29" s="81" t="s">
        <v>496</v>
      </c>
      <c r="I29" s="82" t="s">
        <v>120</v>
      </c>
      <c r="J29" s="83"/>
      <c r="K29" s="25">
        <v>3959681</v>
      </c>
      <c r="L29" s="80" t="s">
        <v>62</v>
      </c>
    </row>
    <row r="30" spans="1:12" ht="18" thickTop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2" spans="1:12" ht="17.25">
      <c r="A32" s="3"/>
      <c r="B32" s="3"/>
      <c r="C32" s="3" t="s">
        <v>121</v>
      </c>
      <c r="D32" s="3"/>
      <c r="E32" s="3"/>
      <c r="F32" s="3"/>
      <c r="G32" s="3"/>
      <c r="H32" s="3"/>
      <c r="I32" s="3" t="s">
        <v>122</v>
      </c>
      <c r="J32" s="3"/>
      <c r="K32" s="3"/>
      <c r="L32" s="3"/>
    </row>
    <row r="33" spans="1:12" ht="17.25">
      <c r="A33" s="3"/>
      <c r="B33" s="3"/>
      <c r="C33" s="3" t="s">
        <v>123</v>
      </c>
      <c r="D33" s="3"/>
      <c r="E33" s="3"/>
      <c r="F33" s="3"/>
      <c r="G33" s="3"/>
      <c r="H33" s="3"/>
      <c r="I33" s="3" t="s">
        <v>124</v>
      </c>
      <c r="J33" s="3"/>
      <c r="K33" s="3"/>
      <c r="L33" s="3"/>
    </row>
    <row r="34" spans="1:12" ht="17.25">
      <c r="A34" s="3"/>
      <c r="B34" s="3"/>
      <c r="C34" s="3" t="s">
        <v>125</v>
      </c>
      <c r="D34" s="3"/>
      <c r="E34" s="3"/>
      <c r="F34" s="3"/>
      <c r="G34" s="3"/>
      <c r="H34" s="3"/>
      <c r="I34" s="3" t="s">
        <v>126</v>
      </c>
      <c r="J34" s="3"/>
      <c r="K34" s="3"/>
      <c r="L34" s="3"/>
    </row>
    <row r="36" spans="1:12" ht="17.25">
      <c r="A36" s="3"/>
      <c r="B36" s="3"/>
      <c r="C36" s="3" t="s">
        <v>122</v>
      </c>
      <c r="D36" s="3"/>
      <c r="E36" s="3"/>
      <c r="F36" s="3"/>
      <c r="G36" s="3"/>
      <c r="H36" s="3"/>
      <c r="I36" s="3" t="s">
        <v>127</v>
      </c>
      <c r="J36" s="3"/>
      <c r="K36" s="3"/>
      <c r="L36" s="3"/>
    </row>
    <row r="37" spans="1:12" ht="17.25">
      <c r="A37" s="3"/>
      <c r="B37" s="3"/>
      <c r="C37" s="3" t="s">
        <v>128</v>
      </c>
      <c r="D37" s="3"/>
      <c r="E37" s="3"/>
      <c r="F37" s="3"/>
      <c r="G37" s="3"/>
      <c r="H37" s="3"/>
      <c r="I37" s="3" t="s">
        <v>129</v>
      </c>
      <c r="J37" s="3"/>
      <c r="K37" s="3"/>
      <c r="L37" s="3"/>
    </row>
    <row r="38" spans="1:12" ht="17.25">
      <c r="A38" s="3"/>
      <c r="B38" s="3"/>
      <c r="C38" s="3" t="s">
        <v>130</v>
      </c>
      <c r="D38" s="3"/>
      <c r="E38" s="3"/>
      <c r="F38" s="3"/>
      <c r="G38" s="3"/>
      <c r="H38" s="3"/>
      <c r="I38" s="3" t="s">
        <v>131</v>
      </c>
      <c r="J38" s="3"/>
      <c r="K38" s="3"/>
      <c r="L38" s="3"/>
    </row>
    <row r="39" spans="1:1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21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23.25" customHeight="1" thickTop="1">
      <c r="A41" s="483" t="s">
        <v>85</v>
      </c>
      <c r="B41" s="484"/>
      <c r="C41" s="484"/>
      <c r="D41" s="484"/>
      <c r="E41" s="484"/>
      <c r="F41" s="484"/>
      <c r="G41" s="484"/>
      <c r="H41" s="485"/>
      <c r="I41" s="468" t="s">
        <v>1</v>
      </c>
      <c r="J41" s="468" t="s">
        <v>2</v>
      </c>
      <c r="K41" s="476" t="s">
        <v>86</v>
      </c>
      <c r="L41" s="476"/>
    </row>
    <row r="42" spans="1:12" ht="33.75" customHeight="1" thickBot="1">
      <c r="A42" s="477" t="s">
        <v>87</v>
      </c>
      <c r="B42" s="478"/>
      <c r="C42" s="479" t="s">
        <v>88</v>
      </c>
      <c r="D42" s="480"/>
      <c r="E42" s="477" t="s">
        <v>89</v>
      </c>
      <c r="F42" s="478"/>
      <c r="G42" s="477" t="s">
        <v>90</v>
      </c>
      <c r="H42" s="478"/>
      <c r="I42" s="468"/>
      <c r="J42" s="468"/>
      <c r="K42" s="476"/>
      <c r="L42" s="476"/>
    </row>
    <row r="43" spans="1:12" ht="18" thickTop="1">
      <c r="A43" s="53"/>
      <c r="B43" s="53"/>
      <c r="C43" s="53"/>
      <c r="D43" s="53"/>
      <c r="E43" s="53"/>
      <c r="F43" s="54"/>
      <c r="G43" s="55"/>
      <c r="H43" s="84"/>
      <c r="I43" s="57" t="s">
        <v>132</v>
      </c>
      <c r="J43" s="40"/>
      <c r="K43" s="85"/>
      <c r="L43" s="44"/>
    </row>
    <row r="44" spans="1:12" ht="17.25">
      <c r="A44" s="64">
        <v>1252080</v>
      </c>
      <c r="B44" s="86" t="s">
        <v>7</v>
      </c>
      <c r="C44" s="38"/>
      <c r="D44" s="38"/>
      <c r="E44" s="64">
        <v>1252080</v>
      </c>
      <c r="F44" s="86" t="s">
        <v>7</v>
      </c>
      <c r="G44" s="64">
        <v>961594</v>
      </c>
      <c r="H44" s="62" t="s">
        <v>7</v>
      </c>
      <c r="I44" s="87" t="s">
        <v>133</v>
      </c>
      <c r="J44" s="62" t="s">
        <v>27</v>
      </c>
      <c r="K44" s="64">
        <v>15444</v>
      </c>
      <c r="L44" s="62" t="s">
        <v>7</v>
      </c>
    </row>
    <row r="45" spans="1:12" ht="17.25">
      <c r="A45" s="64">
        <v>5712180</v>
      </c>
      <c r="B45" s="86" t="s">
        <v>7</v>
      </c>
      <c r="C45" s="38"/>
      <c r="D45" s="38"/>
      <c r="E45" s="64">
        <v>5712180</v>
      </c>
      <c r="F45" s="86" t="s">
        <v>7</v>
      </c>
      <c r="G45" s="64">
        <v>3062012</v>
      </c>
      <c r="H45" s="60" t="s">
        <v>7</v>
      </c>
      <c r="I45" s="87" t="s">
        <v>134</v>
      </c>
      <c r="J45" s="62" t="s">
        <v>30</v>
      </c>
      <c r="K45" s="64">
        <v>348740</v>
      </c>
      <c r="L45" s="60" t="s">
        <v>7</v>
      </c>
    </row>
    <row r="46" spans="1:12" ht="17.25">
      <c r="A46" s="64">
        <v>3089520</v>
      </c>
      <c r="B46" s="86"/>
      <c r="C46" s="38"/>
      <c r="D46" s="38"/>
      <c r="E46" s="64">
        <v>3089520</v>
      </c>
      <c r="F46" s="86"/>
      <c r="G46" s="64">
        <v>2296980</v>
      </c>
      <c r="H46" s="60" t="s">
        <v>7</v>
      </c>
      <c r="I46" s="87" t="s">
        <v>135</v>
      </c>
      <c r="J46" s="62" t="s">
        <v>136</v>
      </c>
      <c r="K46" s="64">
        <v>250260</v>
      </c>
      <c r="L46" s="60" t="s">
        <v>7</v>
      </c>
    </row>
    <row r="47" spans="1:12" ht="17.25">
      <c r="A47" s="64">
        <v>212760</v>
      </c>
      <c r="B47" s="86" t="s">
        <v>7</v>
      </c>
      <c r="C47" s="38"/>
      <c r="D47" s="38"/>
      <c r="E47" s="64">
        <v>212760</v>
      </c>
      <c r="F47" s="86" t="s">
        <v>7</v>
      </c>
      <c r="G47" s="64">
        <v>164700</v>
      </c>
      <c r="H47" s="60" t="s">
        <v>7</v>
      </c>
      <c r="I47" s="87" t="s">
        <v>137</v>
      </c>
      <c r="J47" s="62" t="s">
        <v>34</v>
      </c>
      <c r="K47" s="64">
        <v>17270</v>
      </c>
      <c r="L47" s="60" t="s">
        <v>7</v>
      </c>
    </row>
    <row r="48" spans="1:12" ht="17.25">
      <c r="A48" s="64">
        <v>1751880</v>
      </c>
      <c r="B48" s="86" t="s">
        <v>7</v>
      </c>
      <c r="C48" s="38"/>
      <c r="D48" s="38"/>
      <c r="E48" s="64">
        <v>1751880</v>
      </c>
      <c r="F48" s="86" t="s">
        <v>7</v>
      </c>
      <c r="G48" s="64">
        <v>1191915</v>
      </c>
      <c r="H48" s="60" t="s">
        <v>7</v>
      </c>
      <c r="I48" s="87" t="s">
        <v>35</v>
      </c>
      <c r="J48" s="62" t="s">
        <v>36</v>
      </c>
      <c r="K48" s="64">
        <v>131050</v>
      </c>
      <c r="L48" s="60" t="s">
        <v>7</v>
      </c>
    </row>
    <row r="49" spans="1:12" ht="17.25">
      <c r="A49" s="64">
        <v>964400</v>
      </c>
      <c r="B49" s="86" t="s">
        <v>7</v>
      </c>
      <c r="C49" s="61"/>
      <c r="D49" s="38"/>
      <c r="E49" s="64">
        <v>964400</v>
      </c>
      <c r="F49" s="86" t="s">
        <v>7</v>
      </c>
      <c r="G49" s="64">
        <v>82331</v>
      </c>
      <c r="H49" s="60" t="s">
        <v>7</v>
      </c>
      <c r="I49" s="87" t="s">
        <v>138</v>
      </c>
      <c r="J49" s="62" t="s">
        <v>39</v>
      </c>
      <c r="K49" s="64">
        <v>14371</v>
      </c>
      <c r="L49" s="60" t="s">
        <v>7</v>
      </c>
    </row>
    <row r="50" spans="1:12" ht="17.25">
      <c r="A50" s="64">
        <v>5445000</v>
      </c>
      <c r="B50" s="86" t="s">
        <v>7</v>
      </c>
      <c r="C50" s="38"/>
      <c r="D50" s="38"/>
      <c r="E50" s="64">
        <v>5445000</v>
      </c>
      <c r="F50" s="86" t="s">
        <v>7</v>
      </c>
      <c r="G50" s="64">
        <v>2146892</v>
      </c>
      <c r="H50" s="62" t="s">
        <v>7</v>
      </c>
      <c r="I50" s="87" t="s">
        <v>139</v>
      </c>
      <c r="J50" s="62" t="s">
        <v>42</v>
      </c>
      <c r="K50" s="64">
        <v>149470</v>
      </c>
      <c r="L50" s="62" t="s">
        <v>7</v>
      </c>
    </row>
    <row r="51" spans="1:12" ht="17.25">
      <c r="A51" s="64">
        <v>2307380</v>
      </c>
      <c r="B51" s="86" t="s">
        <v>7</v>
      </c>
      <c r="C51" s="38"/>
      <c r="D51" s="38"/>
      <c r="E51" s="64">
        <v>2307380</v>
      </c>
      <c r="F51" s="86" t="s">
        <v>7</v>
      </c>
      <c r="G51" s="61">
        <v>1215618</v>
      </c>
      <c r="H51" s="62" t="s">
        <v>46</v>
      </c>
      <c r="I51" s="87" t="s">
        <v>140</v>
      </c>
      <c r="J51" s="62" t="s">
        <v>45</v>
      </c>
      <c r="K51" s="61">
        <v>160232</v>
      </c>
      <c r="L51" s="62" t="s">
        <v>7</v>
      </c>
    </row>
    <row r="52" spans="1:12" ht="17.25">
      <c r="A52" s="88">
        <v>359000</v>
      </c>
      <c r="B52" s="86" t="s">
        <v>7</v>
      </c>
      <c r="C52" s="38"/>
      <c r="D52" s="38"/>
      <c r="E52" s="88">
        <v>359000</v>
      </c>
      <c r="F52" s="86" t="s">
        <v>7</v>
      </c>
      <c r="G52" s="61">
        <v>210165</v>
      </c>
      <c r="H52" s="62" t="s">
        <v>340</v>
      </c>
      <c r="I52" s="87" t="s">
        <v>141</v>
      </c>
      <c r="J52" s="62" t="s">
        <v>50</v>
      </c>
      <c r="K52" s="61">
        <v>52941</v>
      </c>
      <c r="L52" s="62" t="s">
        <v>490</v>
      </c>
    </row>
    <row r="53" spans="1:12" ht="17.25">
      <c r="A53" s="64">
        <v>3017000</v>
      </c>
      <c r="B53" s="86" t="s">
        <v>7</v>
      </c>
      <c r="C53" s="38"/>
      <c r="D53" s="38"/>
      <c r="E53" s="64">
        <v>3017000</v>
      </c>
      <c r="F53" s="86" t="s">
        <v>7</v>
      </c>
      <c r="G53" s="61">
        <v>1750841</v>
      </c>
      <c r="H53" s="62" t="s">
        <v>464</v>
      </c>
      <c r="I53" s="87" t="s">
        <v>142</v>
      </c>
      <c r="J53" s="62" t="s">
        <v>57</v>
      </c>
      <c r="K53" s="61">
        <v>416955</v>
      </c>
      <c r="L53" s="62" t="s">
        <v>71</v>
      </c>
    </row>
    <row r="54" spans="1:12" ht="17.25">
      <c r="A54" s="64">
        <v>352500</v>
      </c>
      <c r="B54" s="86" t="s">
        <v>7</v>
      </c>
      <c r="C54" s="3"/>
      <c r="D54" s="38"/>
      <c r="E54" s="64">
        <v>352500</v>
      </c>
      <c r="F54" s="86" t="s">
        <v>7</v>
      </c>
      <c r="G54" s="61">
        <v>150500</v>
      </c>
      <c r="H54" s="60" t="s">
        <v>7</v>
      </c>
      <c r="I54" s="87" t="s">
        <v>143</v>
      </c>
      <c r="J54" s="62" t="s">
        <v>52</v>
      </c>
      <c r="K54" s="61" t="s">
        <v>7</v>
      </c>
      <c r="L54" s="60" t="s">
        <v>7</v>
      </c>
    </row>
    <row r="55" spans="1:12" ht="17.25">
      <c r="A55" s="64">
        <v>1236300</v>
      </c>
      <c r="B55" s="86" t="s">
        <v>7</v>
      </c>
      <c r="C55" s="3"/>
      <c r="D55" s="38"/>
      <c r="E55" s="64">
        <v>1236300</v>
      </c>
      <c r="F55" s="86" t="s">
        <v>7</v>
      </c>
      <c r="G55" s="61">
        <v>1290460</v>
      </c>
      <c r="H55" s="60">
        <v>75</v>
      </c>
      <c r="I55" s="87" t="s">
        <v>144</v>
      </c>
      <c r="J55" s="62" t="s">
        <v>54</v>
      </c>
      <c r="K55" s="61" t="s">
        <v>7</v>
      </c>
      <c r="L55" s="60" t="s">
        <v>7</v>
      </c>
    </row>
    <row r="56" spans="1:12" ht="17.25">
      <c r="A56" s="88" t="s">
        <v>7</v>
      </c>
      <c r="B56" s="86" t="s">
        <v>7</v>
      </c>
      <c r="C56" s="3"/>
      <c r="D56" s="38"/>
      <c r="E56" s="88" t="s">
        <v>7</v>
      </c>
      <c r="F56" s="89" t="s">
        <v>7</v>
      </c>
      <c r="G56" s="61" t="s">
        <v>7</v>
      </c>
      <c r="H56" s="60"/>
      <c r="I56" s="87" t="s">
        <v>145</v>
      </c>
      <c r="J56" s="62" t="s">
        <v>146</v>
      </c>
      <c r="K56" s="61" t="s">
        <v>7</v>
      </c>
      <c r="L56" s="60"/>
    </row>
    <row r="57" spans="1:12" ht="17.25" customHeight="1" thickBot="1">
      <c r="A57" s="25">
        <v>25700000</v>
      </c>
      <c r="B57" s="52" t="s">
        <v>7</v>
      </c>
      <c r="C57" s="90"/>
      <c r="D57" s="41"/>
      <c r="E57" s="25">
        <v>25700000</v>
      </c>
      <c r="F57" s="52" t="s">
        <v>7</v>
      </c>
      <c r="G57" s="27">
        <v>14524010</v>
      </c>
      <c r="H57" s="91" t="s">
        <v>494</v>
      </c>
      <c r="I57" s="92" t="s">
        <v>113</v>
      </c>
      <c r="J57" s="83"/>
      <c r="K57" s="30">
        <v>1556733</v>
      </c>
      <c r="L57" s="72" t="s">
        <v>491</v>
      </c>
    </row>
    <row r="58" spans="1:12" ht="18" thickTop="1">
      <c r="A58" s="38"/>
      <c r="B58" s="28"/>
      <c r="C58" s="53"/>
      <c r="D58" s="38"/>
      <c r="E58" s="39"/>
      <c r="F58" s="38"/>
      <c r="G58" s="61">
        <v>9500</v>
      </c>
      <c r="H58" s="86" t="s">
        <v>7</v>
      </c>
      <c r="I58" s="67" t="s">
        <v>148</v>
      </c>
      <c r="J58" s="87"/>
      <c r="K58" s="38"/>
      <c r="L58" s="38"/>
    </row>
    <row r="59" spans="1:12" ht="17.25">
      <c r="A59" s="38"/>
      <c r="B59" s="28"/>
      <c r="C59" s="38"/>
      <c r="D59" s="38"/>
      <c r="E59" s="39"/>
      <c r="F59" s="38"/>
      <c r="G59" s="61">
        <v>1989815</v>
      </c>
      <c r="H59" s="86" t="s">
        <v>7</v>
      </c>
      <c r="I59" s="67" t="s">
        <v>28</v>
      </c>
      <c r="J59" s="87"/>
      <c r="K59" s="59">
        <v>761080</v>
      </c>
      <c r="L59" s="38" t="s">
        <v>7</v>
      </c>
    </row>
    <row r="60" spans="1:12" ht="17.25">
      <c r="A60" s="38"/>
      <c r="B60" s="28"/>
      <c r="C60" s="38"/>
      <c r="D60" s="38"/>
      <c r="E60" s="39"/>
      <c r="F60" s="38"/>
      <c r="G60" s="61">
        <v>892379</v>
      </c>
      <c r="H60" s="86" t="s">
        <v>7</v>
      </c>
      <c r="I60" s="67" t="s">
        <v>149</v>
      </c>
      <c r="J60" s="87"/>
      <c r="K60" s="59">
        <v>120960</v>
      </c>
      <c r="L60" s="38" t="s">
        <v>7</v>
      </c>
    </row>
    <row r="61" spans="1:12" ht="17.25" customHeight="1">
      <c r="A61" s="38"/>
      <c r="B61" s="28"/>
      <c r="C61" s="38"/>
      <c r="D61" s="38"/>
      <c r="E61" s="39"/>
      <c r="F61" s="38"/>
      <c r="G61" s="61">
        <v>340300</v>
      </c>
      <c r="H61" s="86" t="s">
        <v>7</v>
      </c>
      <c r="I61" s="67" t="s">
        <v>150</v>
      </c>
      <c r="J61" s="87"/>
      <c r="K61" s="59">
        <v>43600</v>
      </c>
      <c r="L61" s="38" t="s">
        <v>7</v>
      </c>
    </row>
    <row r="62" spans="1:12" ht="17.25">
      <c r="A62" s="38"/>
      <c r="B62" s="28"/>
      <c r="C62" s="38"/>
      <c r="D62" s="38"/>
      <c r="E62" s="39"/>
      <c r="F62" s="38"/>
      <c r="G62" s="61">
        <v>365500</v>
      </c>
      <c r="H62" s="86" t="s">
        <v>7</v>
      </c>
      <c r="I62" s="67" t="s">
        <v>151</v>
      </c>
      <c r="J62" s="87"/>
      <c r="K62" s="65" t="s">
        <v>7</v>
      </c>
      <c r="L62" s="38" t="s">
        <v>7</v>
      </c>
    </row>
    <row r="63" spans="1:12" ht="17.25">
      <c r="A63" s="38"/>
      <c r="B63" s="28"/>
      <c r="C63" s="38"/>
      <c r="D63" s="38"/>
      <c r="E63" s="39"/>
      <c r="F63" s="38"/>
      <c r="G63" s="61">
        <v>24450</v>
      </c>
      <c r="H63" s="86" t="s">
        <v>7</v>
      </c>
      <c r="I63" s="67" t="s">
        <v>152</v>
      </c>
      <c r="J63" s="87"/>
      <c r="K63" s="65">
        <v>20050</v>
      </c>
      <c r="L63" s="38" t="s">
        <v>7</v>
      </c>
    </row>
    <row r="64" spans="1:12" ht="17.25">
      <c r="A64" s="38"/>
      <c r="B64" s="28"/>
      <c r="C64" s="38"/>
      <c r="D64" s="38"/>
      <c r="E64" s="39"/>
      <c r="F64" s="38"/>
      <c r="G64" s="61">
        <v>3070062</v>
      </c>
      <c r="H64" s="62" t="s">
        <v>495</v>
      </c>
      <c r="I64" s="67" t="s">
        <v>154</v>
      </c>
      <c r="J64" s="87"/>
      <c r="K64" s="59">
        <v>375811</v>
      </c>
      <c r="L64" s="47">
        <v>67</v>
      </c>
    </row>
    <row r="65" spans="1:12" ht="17.25">
      <c r="A65" s="38"/>
      <c r="B65" s="28"/>
      <c r="C65" s="38"/>
      <c r="D65" s="38"/>
      <c r="E65" s="39"/>
      <c r="F65" s="38"/>
      <c r="G65" s="61">
        <v>1675829</v>
      </c>
      <c r="H65" s="62" t="s">
        <v>7</v>
      </c>
      <c r="I65" s="67" t="s">
        <v>155</v>
      </c>
      <c r="J65" s="87"/>
      <c r="K65" s="66" t="s">
        <v>7</v>
      </c>
      <c r="L65" s="38" t="s">
        <v>7</v>
      </c>
    </row>
    <row r="66" spans="1:12" ht="17.25">
      <c r="A66" s="38"/>
      <c r="B66" s="28"/>
      <c r="C66" s="38"/>
      <c r="D66" s="38"/>
      <c r="E66" s="39"/>
      <c r="F66" s="38"/>
      <c r="G66" s="61">
        <v>1879800</v>
      </c>
      <c r="H66" s="62" t="s">
        <v>7</v>
      </c>
      <c r="I66" s="67" t="s">
        <v>156</v>
      </c>
      <c r="J66" s="87"/>
      <c r="K66" s="65" t="s">
        <v>7</v>
      </c>
      <c r="L66" s="38" t="s">
        <v>7</v>
      </c>
    </row>
    <row r="67" spans="1:12" ht="17.25">
      <c r="A67" s="38"/>
      <c r="B67" s="28"/>
      <c r="C67" s="38"/>
      <c r="D67" s="38"/>
      <c r="E67" s="39"/>
      <c r="F67" s="38"/>
      <c r="G67" s="61">
        <v>3388097</v>
      </c>
      <c r="H67" s="62" t="s">
        <v>7</v>
      </c>
      <c r="I67" s="67" t="s">
        <v>157</v>
      </c>
      <c r="J67" s="87"/>
      <c r="K67" s="66" t="s">
        <v>7</v>
      </c>
      <c r="L67" s="38" t="s">
        <v>7</v>
      </c>
    </row>
    <row r="68" spans="1:12" ht="15.75" customHeight="1">
      <c r="A68" s="38"/>
      <c r="B68" s="28"/>
      <c r="C68" s="38"/>
      <c r="D68" s="38"/>
      <c r="E68" s="39"/>
      <c r="F68" s="38"/>
      <c r="G68" s="61">
        <v>48000</v>
      </c>
      <c r="H68" s="62" t="s">
        <v>7</v>
      </c>
      <c r="I68" s="67" t="s">
        <v>158</v>
      </c>
      <c r="J68" s="87"/>
      <c r="K68" s="65">
        <v>34400</v>
      </c>
      <c r="L68" s="38" t="s">
        <v>7</v>
      </c>
    </row>
    <row r="69" spans="1:12" ht="17.25" customHeight="1">
      <c r="A69" s="38"/>
      <c r="B69" s="28"/>
      <c r="C69" s="38"/>
      <c r="D69" s="38"/>
      <c r="E69" s="39"/>
      <c r="F69" s="38"/>
      <c r="G69" s="61">
        <v>366928</v>
      </c>
      <c r="H69" s="62" t="s">
        <v>7</v>
      </c>
      <c r="I69" s="67" t="s">
        <v>159</v>
      </c>
      <c r="J69" s="87"/>
      <c r="K69" s="59">
        <v>17480</v>
      </c>
      <c r="L69" s="38" t="s">
        <v>7</v>
      </c>
    </row>
    <row r="70" spans="1:12" ht="17.25" customHeight="1">
      <c r="A70" s="38"/>
      <c r="B70" s="28"/>
      <c r="C70" s="38"/>
      <c r="D70" s="38"/>
      <c r="E70" s="39"/>
      <c r="F70" s="38"/>
      <c r="G70" s="61">
        <v>200000</v>
      </c>
      <c r="H70" s="62"/>
      <c r="I70" s="67" t="s">
        <v>23</v>
      </c>
      <c r="J70" s="87"/>
      <c r="K70" s="59">
        <v>100000</v>
      </c>
      <c r="L70" s="38" t="s">
        <v>7</v>
      </c>
    </row>
    <row r="71" spans="1:12" ht="33.75" customHeight="1">
      <c r="A71" s="38"/>
      <c r="B71" s="28"/>
      <c r="C71" s="38"/>
      <c r="D71" s="38"/>
      <c r="E71" s="39"/>
      <c r="F71" s="38"/>
      <c r="G71" s="61">
        <v>1043500</v>
      </c>
      <c r="H71" s="60" t="s">
        <v>7</v>
      </c>
      <c r="I71" s="93" t="s">
        <v>160</v>
      </c>
      <c r="J71" s="87"/>
      <c r="K71" s="59" t="s">
        <v>7</v>
      </c>
      <c r="L71" s="38" t="s">
        <v>7</v>
      </c>
    </row>
    <row r="72" spans="1:12" ht="17.25">
      <c r="A72" s="32"/>
      <c r="B72" s="34"/>
      <c r="C72" s="32"/>
      <c r="D72" s="32"/>
      <c r="E72" s="35"/>
      <c r="F72" s="34"/>
      <c r="G72" s="94">
        <v>6949059</v>
      </c>
      <c r="H72" s="95">
        <v>75</v>
      </c>
      <c r="I72" s="96" t="s">
        <v>161</v>
      </c>
      <c r="J72" s="97"/>
      <c r="K72" s="36">
        <v>1074825</v>
      </c>
      <c r="L72" s="37" t="s">
        <v>7</v>
      </c>
    </row>
    <row r="73" spans="1:12" ht="17.25">
      <c r="A73" s="38"/>
      <c r="B73" s="28"/>
      <c r="C73" s="32"/>
      <c r="D73" s="38"/>
      <c r="E73" s="39"/>
      <c r="F73" s="38"/>
      <c r="G73" s="45">
        <v>22243220</v>
      </c>
      <c r="H73" s="98" t="s">
        <v>74</v>
      </c>
      <c r="I73" s="99"/>
      <c r="J73" s="100"/>
      <c r="K73" s="45">
        <v>2548206</v>
      </c>
      <c r="L73" s="24">
        <v>67</v>
      </c>
    </row>
    <row r="74" spans="1:12" ht="18" thickBot="1">
      <c r="A74" s="25">
        <v>25700000</v>
      </c>
      <c r="B74" s="52" t="s">
        <v>7</v>
      </c>
      <c r="C74" s="90"/>
      <c r="D74" s="41"/>
      <c r="E74" s="25">
        <v>25700000</v>
      </c>
      <c r="F74" s="52" t="s">
        <v>7</v>
      </c>
      <c r="G74" s="30">
        <v>36767230</v>
      </c>
      <c r="H74" s="72" t="s">
        <v>471</v>
      </c>
      <c r="I74" s="470" t="s">
        <v>163</v>
      </c>
      <c r="J74" s="470"/>
      <c r="K74" s="25">
        <v>4104940</v>
      </c>
      <c r="L74" s="26">
        <v>39</v>
      </c>
    </row>
    <row r="75" spans="1:12" ht="15" customHeight="1" thickTop="1">
      <c r="A75" s="3" t="s">
        <v>164</v>
      </c>
      <c r="B75" s="3"/>
      <c r="C75" s="3"/>
      <c r="D75" s="3"/>
      <c r="E75" s="3"/>
      <c r="F75" s="39"/>
      <c r="G75" s="101"/>
      <c r="H75" s="86"/>
      <c r="I75" s="469" t="s">
        <v>165</v>
      </c>
      <c r="J75" s="469"/>
      <c r="K75" s="28"/>
      <c r="L75" s="53"/>
    </row>
    <row r="76" spans="1:12" ht="17.25">
      <c r="A76" s="3" t="s">
        <v>166</v>
      </c>
      <c r="B76" s="3"/>
      <c r="C76" s="3"/>
      <c r="D76" s="3"/>
      <c r="E76" s="3"/>
      <c r="F76" s="39"/>
      <c r="G76" s="101"/>
      <c r="H76" s="86"/>
      <c r="I76" s="469" t="s">
        <v>167</v>
      </c>
      <c r="J76" s="469"/>
      <c r="K76" s="28"/>
      <c r="L76" s="38"/>
    </row>
    <row r="77" spans="1:12" ht="17.25">
      <c r="A77" s="3" t="s">
        <v>168</v>
      </c>
      <c r="B77" s="3"/>
      <c r="C77" s="3"/>
      <c r="D77" s="3"/>
      <c r="E77" s="3"/>
      <c r="F77" s="39"/>
      <c r="G77" s="45"/>
      <c r="H77" s="89"/>
      <c r="I77" s="469" t="s">
        <v>169</v>
      </c>
      <c r="J77" s="469"/>
      <c r="K77" s="102" t="s">
        <v>556</v>
      </c>
      <c r="L77" s="103" t="s">
        <v>557</v>
      </c>
    </row>
    <row r="78" spans="1:12" ht="18" thickBot="1">
      <c r="A78" s="3" t="s">
        <v>170</v>
      </c>
      <c r="B78" s="3"/>
      <c r="C78" s="3"/>
      <c r="D78" s="3"/>
      <c r="E78" s="3"/>
      <c r="F78" s="39"/>
      <c r="G78" s="30">
        <v>35638629</v>
      </c>
      <c r="H78" s="72" t="s">
        <v>493</v>
      </c>
      <c r="I78" s="469" t="s">
        <v>172</v>
      </c>
      <c r="J78" s="469"/>
      <c r="K78" s="104">
        <v>35638629</v>
      </c>
      <c r="L78" s="48" t="s">
        <v>493</v>
      </c>
    </row>
    <row r="79" spans="1:12" ht="18" thickTop="1">
      <c r="A79" s="3" t="s">
        <v>124</v>
      </c>
      <c r="B79" s="3"/>
      <c r="C79" s="3"/>
      <c r="D79" s="3"/>
      <c r="E79" s="3" t="s">
        <v>173</v>
      </c>
      <c r="F79" s="3"/>
      <c r="G79" s="3"/>
      <c r="H79" s="3"/>
      <c r="I79" s="3"/>
      <c r="J79" s="3"/>
      <c r="K79" s="3"/>
      <c r="L79" s="3"/>
    </row>
    <row r="80" spans="1:12" ht="17.25">
      <c r="A80" s="3" t="s">
        <v>174</v>
      </c>
      <c r="B80" s="3"/>
      <c r="C80" s="3"/>
      <c r="D80" s="3"/>
      <c r="E80" s="3" t="s">
        <v>175</v>
      </c>
      <c r="F80" s="3"/>
      <c r="G80" s="3"/>
      <c r="H80" s="3"/>
      <c r="I80" s="3"/>
      <c r="J80" s="3"/>
      <c r="K80" s="3"/>
      <c r="L80" s="3"/>
    </row>
    <row r="81" ht="17.25">
      <c r="E81" s="3" t="s">
        <v>176</v>
      </c>
    </row>
  </sheetData>
  <sheetProtection/>
  <mergeCells count="24">
    <mergeCell ref="I76:J76"/>
    <mergeCell ref="I77:J77"/>
    <mergeCell ref="I78:J78"/>
    <mergeCell ref="A41:H41"/>
    <mergeCell ref="I41:I42"/>
    <mergeCell ref="J41:J42"/>
    <mergeCell ref="I74:J74"/>
    <mergeCell ref="I75:J75"/>
    <mergeCell ref="C5:D5"/>
    <mergeCell ref="A5:B5"/>
    <mergeCell ref="E5:F5"/>
    <mergeCell ref="G5:H5"/>
    <mergeCell ref="A1:L1"/>
    <mergeCell ref="A2:L2"/>
    <mergeCell ref="A3:L3"/>
    <mergeCell ref="A4:H4"/>
    <mergeCell ref="K4:L5"/>
    <mergeCell ref="J4:J5"/>
    <mergeCell ref="I4:I5"/>
    <mergeCell ref="K41:L42"/>
    <mergeCell ref="A42:B42"/>
    <mergeCell ref="C42:D42"/>
    <mergeCell ref="E42:F42"/>
    <mergeCell ref="G42:H42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9.00390625" style="2" customWidth="1"/>
    <col min="2" max="2" width="36.125" style="2" customWidth="1"/>
    <col min="3" max="3" width="9.00390625" style="2" customWidth="1"/>
    <col min="4" max="4" width="13.25390625" style="2" customWidth="1"/>
    <col min="5" max="5" width="6.00390625" style="2" customWidth="1"/>
    <col min="6" max="6" width="5.25390625" style="2" customWidth="1"/>
    <col min="7" max="7" width="13.25390625" style="2" customWidth="1"/>
    <col min="8" max="16384" width="9.00390625" style="2" customWidth="1"/>
  </cols>
  <sheetData>
    <row r="1" spans="1:8" ht="18.75">
      <c r="A1" s="471" t="s">
        <v>83</v>
      </c>
      <c r="B1" s="471"/>
      <c r="C1" s="471"/>
      <c r="D1" s="471"/>
      <c r="E1" s="471"/>
      <c r="F1" s="471"/>
      <c r="G1" s="471"/>
      <c r="H1" s="471"/>
    </row>
    <row r="2" spans="1:8" ht="18.75">
      <c r="A2" s="471" t="s">
        <v>177</v>
      </c>
      <c r="B2" s="471"/>
      <c r="C2" s="471"/>
      <c r="D2" s="471"/>
      <c r="E2" s="471"/>
      <c r="F2" s="471"/>
      <c r="G2" s="471"/>
      <c r="H2" s="471"/>
    </row>
    <row r="3" spans="1:8" ht="18.75">
      <c r="A3" s="471" t="s">
        <v>497</v>
      </c>
      <c r="B3" s="471"/>
      <c r="C3" s="471"/>
      <c r="D3" s="471"/>
      <c r="E3" s="471"/>
      <c r="F3" s="471"/>
      <c r="G3" s="471"/>
      <c r="H3" s="471"/>
    </row>
    <row r="4" spans="1:8" ht="37.5">
      <c r="A4" s="110" t="s">
        <v>178</v>
      </c>
      <c r="B4" s="108"/>
      <c r="C4" s="108"/>
      <c r="D4" s="110" t="s">
        <v>179</v>
      </c>
      <c r="E4" s="108"/>
      <c r="F4" s="110"/>
      <c r="G4" s="112" t="s">
        <v>180</v>
      </c>
      <c r="H4" s="112"/>
    </row>
    <row r="5" spans="1:8" ht="18.75">
      <c r="A5" s="108"/>
      <c r="B5" s="109" t="s">
        <v>181</v>
      </c>
      <c r="C5" s="108"/>
      <c r="D5" s="113">
        <v>1731215.78</v>
      </c>
      <c r="E5" s="108"/>
      <c r="F5" s="113"/>
      <c r="G5" s="113">
        <v>13336399.8</v>
      </c>
      <c r="H5" s="113"/>
    </row>
    <row r="6" spans="1:8" ht="18.75">
      <c r="A6" s="108"/>
      <c r="B6" s="109" t="s">
        <v>182</v>
      </c>
      <c r="C6" s="108"/>
      <c r="D6" s="114"/>
      <c r="E6" s="108"/>
      <c r="F6" s="114"/>
      <c r="G6" s="114"/>
      <c r="H6" s="114"/>
    </row>
    <row r="7" spans="1:8" ht="18.75">
      <c r="A7" s="108"/>
      <c r="B7" s="109" t="s">
        <v>183</v>
      </c>
      <c r="C7" s="108"/>
      <c r="D7" s="113">
        <v>312440.99</v>
      </c>
      <c r="E7" s="108"/>
      <c r="F7" s="113"/>
      <c r="G7" s="113">
        <v>3143222.26</v>
      </c>
      <c r="H7" s="113"/>
    </row>
    <row r="8" spans="1:8" ht="18.75">
      <c r="A8" s="108"/>
      <c r="B8" s="109" t="s">
        <v>184</v>
      </c>
      <c r="C8" s="108"/>
      <c r="D8" s="113"/>
      <c r="E8" s="108"/>
      <c r="F8" s="113"/>
      <c r="G8" s="113">
        <v>7949361</v>
      </c>
      <c r="H8" s="113"/>
    </row>
    <row r="9" spans="1:8" ht="18.75">
      <c r="A9" s="108"/>
      <c r="B9" s="109" t="s">
        <v>185</v>
      </c>
      <c r="C9" s="108"/>
      <c r="D9" s="114">
        <v>1891525</v>
      </c>
      <c r="E9" s="108"/>
      <c r="F9" s="114"/>
      <c r="G9" s="113">
        <v>15996303.75</v>
      </c>
      <c r="H9" s="113"/>
    </row>
    <row r="10" spans="1:8" ht="18.75">
      <c r="A10" s="108"/>
      <c r="B10" s="109" t="s">
        <v>186</v>
      </c>
      <c r="C10" s="108"/>
      <c r="D10" s="114"/>
      <c r="E10" s="108"/>
      <c r="F10" s="114"/>
      <c r="G10" s="114">
        <v>1058825</v>
      </c>
      <c r="H10" s="114"/>
    </row>
    <row r="11" spans="1:8" ht="18.75">
      <c r="A11" s="108"/>
      <c r="B11" s="109" t="s">
        <v>187</v>
      </c>
      <c r="C11" s="108"/>
      <c r="D11" s="114"/>
      <c r="E11" s="108"/>
      <c r="F11" s="114"/>
      <c r="G11" s="113">
        <v>50800</v>
      </c>
      <c r="H11" s="113"/>
    </row>
    <row r="12" spans="1:8" ht="18.75">
      <c r="A12" s="108"/>
      <c r="B12" s="109" t="s">
        <v>188</v>
      </c>
      <c r="C12" s="108"/>
      <c r="D12" s="114"/>
      <c r="E12" s="108"/>
      <c r="F12" s="114"/>
      <c r="G12" s="114">
        <v>2712</v>
      </c>
      <c r="H12" s="114"/>
    </row>
    <row r="13" spans="1:8" ht="18.75">
      <c r="A13" s="108"/>
      <c r="B13" s="109" t="s">
        <v>189</v>
      </c>
      <c r="C13" s="108"/>
      <c r="D13" s="114"/>
      <c r="E13" s="108"/>
      <c r="F13" s="114"/>
      <c r="G13" s="114">
        <v>8300</v>
      </c>
      <c r="H13" s="114"/>
    </row>
    <row r="14" spans="1:8" ht="18.75">
      <c r="A14" s="108"/>
      <c r="B14" s="109" t="s">
        <v>190</v>
      </c>
      <c r="C14" s="108"/>
      <c r="D14" s="114">
        <v>2700</v>
      </c>
      <c r="E14" s="108"/>
      <c r="F14" s="114"/>
      <c r="G14" s="114">
        <v>3400</v>
      </c>
      <c r="H14" s="114"/>
    </row>
    <row r="15" spans="1:8" ht="18.75">
      <c r="A15" s="108"/>
      <c r="B15" s="109" t="s">
        <v>191</v>
      </c>
      <c r="C15" s="108"/>
      <c r="D15" s="114">
        <v>20000</v>
      </c>
      <c r="E15" s="108"/>
      <c r="F15" s="114"/>
      <c r="G15" s="114">
        <v>120000</v>
      </c>
      <c r="H15" s="114"/>
    </row>
    <row r="16" spans="1:8" ht="18.75">
      <c r="A16" s="108"/>
      <c r="B16" s="109" t="s">
        <v>192</v>
      </c>
      <c r="C16" s="108"/>
      <c r="D16" s="114">
        <v>1800</v>
      </c>
      <c r="E16" s="108"/>
      <c r="F16" s="105"/>
      <c r="G16" s="114">
        <v>2600</v>
      </c>
      <c r="H16" s="114"/>
    </row>
    <row r="17" spans="1:8" ht="19.5" thickBot="1">
      <c r="A17" s="110" t="s">
        <v>113</v>
      </c>
      <c r="B17" s="108"/>
      <c r="C17" s="108"/>
      <c r="D17" s="115">
        <f>SUM(D5:D16)</f>
        <v>3959681.77</v>
      </c>
      <c r="E17" s="108"/>
      <c r="F17" s="107"/>
      <c r="G17" s="115">
        <f>SUM(G5:G16)</f>
        <v>41671923.81</v>
      </c>
      <c r="H17" s="107"/>
    </row>
    <row r="18" spans="1:8" ht="16.5" thickTop="1">
      <c r="A18" s="108"/>
      <c r="B18" s="108"/>
      <c r="C18" s="108"/>
      <c r="D18" s="108"/>
      <c r="E18" s="108"/>
      <c r="F18" s="108"/>
      <c r="G18" s="108"/>
      <c r="H18" s="108"/>
    </row>
    <row r="19" spans="1:8" ht="18.75">
      <c r="A19" s="110" t="s">
        <v>132</v>
      </c>
      <c r="B19" s="108"/>
      <c r="C19" s="108"/>
      <c r="D19" s="108"/>
      <c r="E19" s="108"/>
      <c r="F19" s="108"/>
      <c r="G19" s="108"/>
      <c r="H19" s="108"/>
    </row>
    <row r="20" spans="1:8" ht="18.75">
      <c r="A20" s="108"/>
      <c r="B20" s="109" t="s">
        <v>193</v>
      </c>
      <c r="C20" s="108"/>
      <c r="D20" s="113">
        <v>1556733.72</v>
      </c>
      <c r="E20" s="108"/>
      <c r="F20" s="113"/>
      <c r="G20" s="113">
        <v>14524010.51</v>
      </c>
      <c r="H20" s="113"/>
    </row>
    <row r="21" spans="1:8" ht="18.75">
      <c r="A21" s="108"/>
      <c r="B21" s="109" t="s">
        <v>194</v>
      </c>
      <c r="C21" s="108"/>
      <c r="D21" s="113">
        <v>375811.67</v>
      </c>
      <c r="E21" s="108"/>
      <c r="F21" s="113"/>
      <c r="G21" s="113">
        <v>3070062.47</v>
      </c>
      <c r="H21" s="113"/>
    </row>
    <row r="22" spans="1:8" ht="18.75">
      <c r="A22" s="108"/>
      <c r="B22" s="109" t="s">
        <v>195</v>
      </c>
      <c r="C22" s="108"/>
      <c r="D22" s="114">
        <v>100000</v>
      </c>
      <c r="E22" s="108"/>
      <c r="F22" s="114"/>
      <c r="G22" s="113">
        <v>200000</v>
      </c>
      <c r="H22" s="113"/>
    </row>
    <row r="23" spans="1:8" ht="18.75">
      <c r="A23" s="108"/>
      <c r="B23" s="109" t="s">
        <v>196</v>
      </c>
      <c r="C23" s="108"/>
      <c r="D23" s="114">
        <v>925640</v>
      </c>
      <c r="E23" s="108"/>
      <c r="F23" s="114"/>
      <c r="G23" s="114">
        <v>4640994</v>
      </c>
      <c r="H23" s="114"/>
    </row>
    <row r="24" spans="1:8" ht="18.75">
      <c r="A24" s="108"/>
      <c r="B24" s="109" t="s">
        <v>197</v>
      </c>
      <c r="C24" s="108"/>
      <c r="D24" s="114"/>
      <c r="E24" s="108"/>
      <c r="F24" s="114"/>
      <c r="G24" s="113">
        <v>1675829</v>
      </c>
      <c r="H24" s="113"/>
    </row>
    <row r="25" spans="1:8" ht="18.75">
      <c r="A25" s="108"/>
      <c r="B25" s="109" t="s">
        <v>198</v>
      </c>
      <c r="C25" s="108"/>
      <c r="D25" s="114"/>
      <c r="E25" s="108"/>
      <c r="F25" s="114"/>
      <c r="G25" s="113"/>
      <c r="H25" s="113"/>
    </row>
    <row r="26" spans="1:8" ht="18.75">
      <c r="A26" s="108"/>
      <c r="B26" s="109" t="s">
        <v>199</v>
      </c>
      <c r="C26" s="108"/>
      <c r="D26" s="113">
        <v>17480</v>
      </c>
      <c r="E26" s="108"/>
      <c r="F26" s="113"/>
      <c r="G26" s="113">
        <v>366928</v>
      </c>
      <c r="H26" s="113"/>
    </row>
    <row r="27" spans="1:8" ht="18.75">
      <c r="A27" s="108"/>
      <c r="B27" s="109" t="s">
        <v>200</v>
      </c>
      <c r="C27" s="108"/>
      <c r="D27" s="114"/>
      <c r="E27" s="108"/>
      <c r="F27" s="114"/>
      <c r="G27" s="113">
        <v>1879800</v>
      </c>
      <c r="H27" s="113"/>
    </row>
    <row r="28" spans="1:8" ht="18.75">
      <c r="A28" s="108"/>
      <c r="B28" s="109" t="s">
        <v>201</v>
      </c>
      <c r="C28" s="108"/>
      <c r="D28" s="113"/>
      <c r="E28" s="108"/>
      <c r="F28" s="113"/>
      <c r="G28" s="113">
        <v>3388097</v>
      </c>
      <c r="H28" s="113"/>
    </row>
    <row r="29" spans="1:8" ht="18.75">
      <c r="A29" s="108"/>
      <c r="B29" s="109" t="s">
        <v>202</v>
      </c>
      <c r="C29" s="108"/>
      <c r="D29" s="114">
        <v>1094875</v>
      </c>
      <c r="E29" s="108"/>
      <c r="F29" s="114"/>
      <c r="G29" s="113">
        <v>6973509.75</v>
      </c>
      <c r="H29" s="113"/>
    </row>
    <row r="30" spans="1:8" ht="18.75">
      <c r="A30" s="108"/>
      <c r="B30" s="109" t="s">
        <v>203</v>
      </c>
      <c r="C30" s="108"/>
      <c r="D30" s="114">
        <v>34400</v>
      </c>
      <c r="E30" s="108"/>
      <c r="F30" s="114"/>
      <c r="G30" s="113">
        <v>48000</v>
      </c>
      <c r="H30" s="113"/>
    </row>
    <row r="31" spans="1:8" ht="19.5" thickBot="1">
      <c r="A31" s="110" t="s">
        <v>113</v>
      </c>
      <c r="B31" s="108"/>
      <c r="C31" s="108"/>
      <c r="D31" s="116">
        <f>SUM(D20:D30)</f>
        <v>4104940.3899999997</v>
      </c>
      <c r="E31" s="108"/>
      <c r="F31" s="107"/>
      <c r="G31" s="116">
        <f>SUM(G20:G30)</f>
        <v>36767230.730000004</v>
      </c>
      <c r="H31" s="107"/>
    </row>
    <row r="32" spans="1:8" ht="16.5" thickTop="1">
      <c r="A32" s="108"/>
      <c r="B32" s="108"/>
      <c r="C32" s="108"/>
      <c r="D32" s="108"/>
      <c r="E32" s="108"/>
      <c r="F32" s="108"/>
      <c r="G32" s="108"/>
      <c r="H32" s="108"/>
    </row>
    <row r="33" spans="2:8" ht="19.5" thickBot="1">
      <c r="B33" s="111" t="s">
        <v>204</v>
      </c>
      <c r="C33" s="108"/>
      <c r="D33" s="117" t="s">
        <v>498</v>
      </c>
      <c r="E33" s="108"/>
      <c r="F33" s="106"/>
      <c r="G33" s="117" t="s">
        <v>499</v>
      </c>
      <c r="H33" s="106"/>
    </row>
    <row r="34" spans="2:8" ht="16.5" thickTop="1">
      <c r="B34" s="108"/>
      <c r="C34" s="108"/>
      <c r="D34" s="108"/>
      <c r="E34" s="108"/>
      <c r="F34" s="108"/>
      <c r="G34" s="108"/>
      <c r="H34" s="108"/>
    </row>
  </sheetData>
  <sheetProtection/>
  <mergeCells count="3">
    <mergeCell ref="A1:H1"/>
    <mergeCell ref="A2:H2"/>
    <mergeCell ref="A3:H3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6"/>
  <sheetViews>
    <sheetView view="pageBreakPreview" zoomScaleSheetLayoutView="100" zoomScalePageLayoutView="0" workbookViewId="0" topLeftCell="A1">
      <selection activeCell="E143" sqref="E143"/>
    </sheetView>
  </sheetViews>
  <sheetFormatPr defaultColWidth="9.00390625" defaultRowHeight="14.25"/>
  <cols>
    <col min="1" max="1" width="46.25390625" style="1" customWidth="1"/>
    <col min="2" max="2" width="6.25390625" style="1" customWidth="1"/>
    <col min="3" max="3" width="10.875" style="1" customWidth="1"/>
    <col min="4" max="4" width="2.50390625" style="1" customWidth="1"/>
    <col min="5" max="5" width="10.50390625" style="1" customWidth="1"/>
    <col min="6" max="6" width="3.25390625" style="1" customWidth="1"/>
    <col min="7" max="7" width="11.00390625" style="1" customWidth="1"/>
    <col min="8" max="8" width="3.50390625" style="1" customWidth="1"/>
    <col min="9" max="16384" width="9.00390625" style="1" customWidth="1"/>
  </cols>
  <sheetData>
    <row r="1" spans="1:8" ht="15" customHeight="1">
      <c r="A1" s="108"/>
      <c r="B1" s="108"/>
      <c r="C1" s="108"/>
      <c r="D1" s="108"/>
      <c r="E1" s="161"/>
      <c r="F1" s="108"/>
      <c r="G1" s="161" t="s">
        <v>205</v>
      </c>
      <c r="H1" s="108"/>
    </row>
    <row r="2" spans="1:8" ht="17.25" customHeight="1">
      <c r="A2" s="481" t="s">
        <v>206</v>
      </c>
      <c r="B2" s="481"/>
      <c r="C2" s="481"/>
      <c r="D2" s="481"/>
      <c r="E2" s="481"/>
      <c r="F2" s="481"/>
      <c r="G2" s="481"/>
      <c r="H2" s="481"/>
    </row>
    <row r="3" spans="1:8" ht="16.5" customHeight="1">
      <c r="A3" s="481" t="s">
        <v>465</v>
      </c>
      <c r="B3" s="481"/>
      <c r="C3" s="481"/>
      <c r="D3" s="481"/>
      <c r="E3" s="481"/>
      <c r="F3" s="481"/>
      <c r="G3" s="481"/>
      <c r="H3" s="481"/>
    </row>
    <row r="4" spans="1:8" ht="13.5" customHeight="1">
      <c r="A4" s="472" t="s">
        <v>466</v>
      </c>
      <c r="B4" s="472"/>
      <c r="C4" s="472"/>
      <c r="D4" s="472"/>
      <c r="E4" s="472"/>
      <c r="F4" s="472"/>
      <c r="G4" s="472"/>
      <c r="H4" s="472"/>
    </row>
    <row r="5" spans="1:8" ht="17.25">
      <c r="A5" s="162" t="s">
        <v>207</v>
      </c>
      <c r="B5" s="178" t="s">
        <v>2</v>
      </c>
      <c r="C5" s="163" t="s">
        <v>208</v>
      </c>
      <c r="D5" s="40"/>
      <c r="E5" s="163" t="s">
        <v>209</v>
      </c>
      <c r="F5" s="44"/>
      <c r="G5" s="163" t="s">
        <v>210</v>
      </c>
      <c r="H5" s="29"/>
    </row>
    <row r="6" spans="1:8" ht="17.25" customHeight="1" thickBot="1">
      <c r="A6" s="129" t="s">
        <v>211</v>
      </c>
      <c r="B6" s="164" t="s">
        <v>212</v>
      </c>
      <c r="C6" s="25">
        <v>670610</v>
      </c>
      <c r="D6" s="26" t="s">
        <v>7</v>
      </c>
      <c r="E6" s="27">
        <v>617233</v>
      </c>
      <c r="F6" s="123" t="s">
        <v>417</v>
      </c>
      <c r="G6" s="27">
        <v>63006</v>
      </c>
      <c r="H6" s="123" t="s">
        <v>470</v>
      </c>
    </row>
    <row r="7" spans="1:8" ht="17.25" customHeight="1" thickTop="1">
      <c r="A7" s="124" t="s">
        <v>213</v>
      </c>
      <c r="B7" s="164" t="s">
        <v>94</v>
      </c>
      <c r="C7" s="34"/>
      <c r="D7" s="32"/>
      <c r="E7" s="35"/>
      <c r="F7" s="32"/>
      <c r="G7" s="35"/>
      <c r="H7" s="32"/>
    </row>
    <row r="8" spans="1:8" ht="17.25" customHeight="1">
      <c r="A8" s="28" t="s">
        <v>214</v>
      </c>
      <c r="B8" s="33" t="s">
        <v>215</v>
      </c>
      <c r="C8" s="36">
        <v>37000</v>
      </c>
      <c r="D8" s="32" t="s">
        <v>7</v>
      </c>
      <c r="E8" s="36">
        <v>42581</v>
      </c>
      <c r="F8" s="37" t="s">
        <v>7</v>
      </c>
      <c r="G8" s="137" t="s">
        <v>7</v>
      </c>
      <c r="H8" s="37" t="s">
        <v>7</v>
      </c>
    </row>
    <row r="9" spans="1:8" ht="18" customHeight="1">
      <c r="A9" s="28" t="s">
        <v>216</v>
      </c>
      <c r="B9" s="33" t="s">
        <v>217</v>
      </c>
      <c r="C9" s="126">
        <v>70000</v>
      </c>
      <c r="D9" s="29" t="s">
        <v>7</v>
      </c>
      <c r="E9" s="126">
        <v>78313</v>
      </c>
      <c r="F9" s="138" t="s">
        <v>92</v>
      </c>
      <c r="G9" s="136">
        <v>181</v>
      </c>
      <c r="H9" s="138" t="s">
        <v>467</v>
      </c>
    </row>
    <row r="10" spans="1:8" ht="17.25" customHeight="1">
      <c r="A10" s="28" t="s">
        <v>218</v>
      </c>
      <c r="B10" s="33" t="s">
        <v>219</v>
      </c>
      <c r="C10" s="126">
        <v>5000</v>
      </c>
      <c r="D10" s="29" t="s">
        <v>7</v>
      </c>
      <c r="E10" s="136">
        <v>4358</v>
      </c>
      <c r="F10" s="29" t="s">
        <v>7</v>
      </c>
      <c r="G10" s="136" t="s">
        <v>7</v>
      </c>
      <c r="H10" s="29" t="s">
        <v>7</v>
      </c>
    </row>
    <row r="11" spans="1:8" ht="17.25" customHeight="1">
      <c r="A11" s="28" t="s">
        <v>220</v>
      </c>
      <c r="B11" s="33" t="s">
        <v>221</v>
      </c>
      <c r="C11" s="29"/>
      <c r="D11" s="29"/>
      <c r="E11" s="29"/>
      <c r="F11" s="29"/>
      <c r="G11" s="29"/>
      <c r="H11" s="29"/>
    </row>
    <row r="12" spans="1:8" ht="15.75" customHeight="1">
      <c r="A12" s="28" t="s">
        <v>222</v>
      </c>
      <c r="B12" s="33" t="s">
        <v>223</v>
      </c>
      <c r="C12" s="29"/>
      <c r="D12" s="29"/>
      <c r="E12" s="29"/>
      <c r="F12" s="29"/>
      <c r="G12" s="29"/>
      <c r="H12" s="29"/>
    </row>
    <row r="13" spans="1:8" ht="18.75" customHeight="1">
      <c r="A13" s="28" t="s">
        <v>224</v>
      </c>
      <c r="B13" s="33" t="s">
        <v>225</v>
      </c>
      <c r="C13" s="29"/>
      <c r="D13" s="29"/>
      <c r="E13" s="29"/>
      <c r="F13" s="29"/>
      <c r="G13" s="29"/>
      <c r="H13" s="29"/>
    </row>
    <row r="14" spans="1:8" ht="15.75" customHeight="1">
      <c r="A14" s="28" t="s">
        <v>226</v>
      </c>
      <c r="B14" s="33" t="s">
        <v>227</v>
      </c>
      <c r="C14" s="139" t="s">
        <v>228</v>
      </c>
      <c r="D14" s="29"/>
      <c r="E14" s="29"/>
      <c r="F14" s="29"/>
      <c r="G14" s="29"/>
      <c r="H14" s="29"/>
    </row>
    <row r="15" spans="1:8" ht="16.5" customHeight="1" thickBot="1">
      <c r="A15" s="125" t="s">
        <v>113</v>
      </c>
      <c r="B15" s="32"/>
      <c r="C15" s="131">
        <v>112000</v>
      </c>
      <c r="D15" s="135" t="s">
        <v>7</v>
      </c>
      <c r="E15" s="131">
        <v>125433</v>
      </c>
      <c r="F15" s="123" t="s">
        <v>468</v>
      </c>
      <c r="G15" s="131">
        <v>181</v>
      </c>
      <c r="H15" s="123" t="s">
        <v>467</v>
      </c>
    </row>
    <row r="16" spans="1:8" ht="18" customHeight="1" thickTop="1">
      <c r="A16" s="124" t="s">
        <v>229</v>
      </c>
      <c r="B16" s="33" t="s">
        <v>96</v>
      </c>
      <c r="C16" s="45"/>
      <c r="D16" s="32"/>
      <c r="E16" s="32"/>
      <c r="F16" s="32"/>
      <c r="G16" s="32"/>
      <c r="H16" s="32"/>
    </row>
    <row r="17" spans="1:8" ht="15" customHeight="1">
      <c r="A17" s="28" t="s">
        <v>230</v>
      </c>
      <c r="B17" s="33" t="s">
        <v>231</v>
      </c>
      <c r="C17" s="29"/>
      <c r="D17" s="29"/>
      <c r="E17" s="29"/>
      <c r="F17" s="29" t="s">
        <v>47</v>
      </c>
      <c r="G17" s="29"/>
      <c r="H17" s="29"/>
    </row>
    <row r="18" spans="1:8" ht="17.25" customHeight="1">
      <c r="A18" s="28" t="s">
        <v>232</v>
      </c>
      <c r="B18" s="33" t="s">
        <v>233</v>
      </c>
      <c r="C18" s="29"/>
      <c r="D18" s="29"/>
      <c r="E18" s="29"/>
      <c r="F18" s="29"/>
      <c r="G18" s="29"/>
      <c r="H18" s="29"/>
    </row>
    <row r="19" spans="1:8" ht="17.25" customHeight="1">
      <c r="A19" s="28" t="s">
        <v>234</v>
      </c>
      <c r="B19" s="33" t="s">
        <v>235</v>
      </c>
      <c r="C19" s="29"/>
      <c r="D19" s="29"/>
      <c r="E19" s="126">
        <v>1552</v>
      </c>
      <c r="F19" s="159" t="s">
        <v>7</v>
      </c>
      <c r="G19" s="158">
        <v>19</v>
      </c>
      <c r="H19" s="159">
        <v>40</v>
      </c>
    </row>
    <row r="20" spans="1:8" ht="14.25" customHeight="1">
      <c r="A20" s="28" t="s">
        <v>236</v>
      </c>
      <c r="B20" s="33" t="s">
        <v>237</v>
      </c>
      <c r="C20" s="29"/>
      <c r="D20" s="29"/>
      <c r="E20" s="29"/>
      <c r="F20" s="29"/>
      <c r="G20" s="159"/>
      <c r="H20" s="29"/>
    </row>
    <row r="21" spans="1:8" ht="17.25" customHeight="1">
      <c r="A21" s="28" t="s">
        <v>238</v>
      </c>
      <c r="B21" s="33" t="s">
        <v>239</v>
      </c>
      <c r="C21" s="29"/>
      <c r="D21" s="29"/>
      <c r="E21" s="165"/>
      <c r="F21" s="29"/>
      <c r="G21" s="29"/>
      <c r="H21" s="29"/>
    </row>
    <row r="22" spans="1:8" ht="14.25" customHeight="1">
      <c r="A22" s="28" t="s">
        <v>240</v>
      </c>
      <c r="B22" s="33" t="s">
        <v>241</v>
      </c>
      <c r="C22" s="126">
        <v>1500</v>
      </c>
      <c r="D22" s="29" t="s">
        <v>7</v>
      </c>
      <c r="E22" s="126">
        <v>2754</v>
      </c>
      <c r="F22" s="159" t="s">
        <v>7</v>
      </c>
      <c r="G22" s="127">
        <v>403</v>
      </c>
      <c r="H22" s="159" t="s">
        <v>7</v>
      </c>
    </row>
    <row r="23" spans="1:8" ht="17.25" customHeight="1">
      <c r="A23" s="28" t="s">
        <v>242</v>
      </c>
      <c r="B23" s="33" t="s">
        <v>237</v>
      </c>
      <c r="C23" s="126">
        <v>30000</v>
      </c>
      <c r="D23" s="29" t="s">
        <v>7</v>
      </c>
      <c r="E23" s="126">
        <v>69840</v>
      </c>
      <c r="F23" s="159" t="s">
        <v>7</v>
      </c>
      <c r="G23" s="136">
        <v>9240</v>
      </c>
      <c r="H23" s="159" t="s">
        <v>7</v>
      </c>
    </row>
    <row r="24" spans="1:8" ht="17.25" customHeight="1">
      <c r="A24" s="28" t="s">
        <v>243</v>
      </c>
      <c r="B24" s="33" t="s">
        <v>244</v>
      </c>
      <c r="C24" s="29"/>
      <c r="D24" s="29"/>
      <c r="E24" s="29"/>
      <c r="F24" s="29"/>
      <c r="G24" s="29"/>
      <c r="H24" s="29"/>
    </row>
    <row r="25" spans="1:8" ht="16.5" customHeight="1">
      <c r="A25" s="28" t="s">
        <v>245</v>
      </c>
      <c r="B25" s="33" t="s">
        <v>246</v>
      </c>
      <c r="C25" s="29">
        <v>10</v>
      </c>
      <c r="D25" s="29" t="s">
        <v>7</v>
      </c>
      <c r="E25" s="29">
        <v>20</v>
      </c>
      <c r="F25" s="29" t="s">
        <v>7</v>
      </c>
      <c r="G25" s="158" t="s">
        <v>7</v>
      </c>
      <c r="H25" s="29" t="s">
        <v>7</v>
      </c>
    </row>
    <row r="26" spans="1:8" ht="17.25" customHeight="1">
      <c r="A26" s="28" t="s">
        <v>247</v>
      </c>
      <c r="B26" s="33" t="s">
        <v>248</v>
      </c>
      <c r="C26" s="29"/>
      <c r="D26" s="29"/>
      <c r="E26" s="29"/>
      <c r="F26" s="29"/>
      <c r="G26" s="29"/>
      <c r="H26" s="29"/>
    </row>
    <row r="27" spans="1:8" ht="17.25">
      <c r="A27" s="28" t="s">
        <v>249</v>
      </c>
      <c r="B27" s="33" t="s">
        <v>250</v>
      </c>
      <c r="C27" s="29">
        <v>100</v>
      </c>
      <c r="D27" s="29" t="s">
        <v>7</v>
      </c>
      <c r="E27" s="29">
        <v>290</v>
      </c>
      <c r="F27" s="159" t="s">
        <v>7</v>
      </c>
      <c r="G27" s="29">
        <v>10</v>
      </c>
      <c r="H27" s="159" t="s">
        <v>7</v>
      </c>
    </row>
    <row r="28" spans="1:8" ht="15.75" customHeight="1">
      <c r="A28" s="28" t="s">
        <v>251</v>
      </c>
      <c r="B28" s="33" t="s">
        <v>252</v>
      </c>
      <c r="C28" s="29"/>
      <c r="D28" s="29"/>
      <c r="E28" s="29"/>
      <c r="F28" s="29"/>
      <c r="G28" s="29"/>
      <c r="H28" s="29"/>
    </row>
    <row r="29" spans="1:8" ht="17.25" customHeight="1">
      <c r="A29" s="28" t="s">
        <v>253</v>
      </c>
      <c r="B29" s="33" t="s">
        <v>254</v>
      </c>
      <c r="C29" s="29"/>
      <c r="D29" s="29"/>
      <c r="E29" s="29"/>
      <c r="F29" s="29"/>
      <c r="G29" s="29"/>
      <c r="H29" s="29"/>
    </row>
    <row r="30" spans="1:8" ht="18" customHeight="1">
      <c r="A30" s="28" t="s">
        <v>255</v>
      </c>
      <c r="B30" s="33" t="s">
        <v>256</v>
      </c>
      <c r="C30" s="29"/>
      <c r="D30" s="29"/>
      <c r="E30" s="29"/>
      <c r="F30" s="29"/>
      <c r="G30" s="29"/>
      <c r="H30" s="29"/>
    </row>
    <row r="31" spans="1:8" ht="15.75" customHeight="1">
      <c r="A31" s="28" t="s">
        <v>257</v>
      </c>
      <c r="B31" s="33" t="s">
        <v>258</v>
      </c>
      <c r="C31" s="29"/>
      <c r="D31" s="29"/>
      <c r="E31" s="29"/>
      <c r="F31" s="29"/>
      <c r="G31" s="29"/>
      <c r="H31" s="29"/>
    </row>
    <row r="32" spans="1:8" ht="16.5" customHeight="1">
      <c r="A32" s="28" t="s">
        <v>259</v>
      </c>
      <c r="B32" s="33" t="s">
        <v>260</v>
      </c>
      <c r="C32" s="29"/>
      <c r="D32" s="29"/>
      <c r="E32" s="29"/>
      <c r="F32" s="29"/>
      <c r="G32" s="29"/>
      <c r="H32" s="29"/>
    </row>
    <row r="33" spans="1:8" ht="17.25" customHeight="1">
      <c r="A33" s="28" t="s">
        <v>261</v>
      </c>
      <c r="B33" s="33" t="s">
        <v>262</v>
      </c>
      <c r="C33" s="29"/>
      <c r="D33" s="29"/>
      <c r="E33" s="29"/>
      <c r="F33" s="29"/>
      <c r="G33" s="29"/>
      <c r="H33" s="29"/>
    </row>
    <row r="34" spans="1:8" ht="16.5" customHeight="1">
      <c r="A34" s="28" t="s">
        <v>263</v>
      </c>
      <c r="B34" s="33" t="s">
        <v>264</v>
      </c>
      <c r="C34" s="29"/>
      <c r="D34" s="29"/>
      <c r="E34" s="29"/>
      <c r="F34" s="29"/>
      <c r="G34" s="29"/>
      <c r="H34" s="29"/>
    </row>
    <row r="35" spans="1:8" ht="17.25">
      <c r="A35" s="28" t="s">
        <v>265</v>
      </c>
      <c r="B35" s="33" t="s">
        <v>266</v>
      </c>
      <c r="C35" s="29"/>
      <c r="D35" s="29"/>
      <c r="E35" s="29"/>
      <c r="F35" s="29"/>
      <c r="G35" s="29"/>
      <c r="H35" s="29"/>
    </row>
    <row r="36" spans="1:8" ht="17.25" customHeight="1">
      <c r="A36" s="28" t="s">
        <v>267</v>
      </c>
      <c r="B36" s="33" t="s">
        <v>268</v>
      </c>
      <c r="C36" s="29"/>
      <c r="D36" s="29"/>
      <c r="E36" s="29"/>
      <c r="F36" s="29"/>
      <c r="G36" s="29"/>
      <c r="H36" s="29"/>
    </row>
    <row r="37" spans="1:8" ht="17.25" customHeight="1">
      <c r="A37" s="28" t="s">
        <v>269</v>
      </c>
      <c r="B37" s="33" t="s">
        <v>270</v>
      </c>
      <c r="C37" s="29"/>
      <c r="D37" s="29"/>
      <c r="E37" s="29"/>
      <c r="F37" s="29"/>
      <c r="G37" s="29"/>
      <c r="H37" s="29"/>
    </row>
    <row r="38" spans="1:8" ht="18" customHeight="1">
      <c r="A38" s="28" t="s">
        <v>271</v>
      </c>
      <c r="B38" s="33" t="s">
        <v>272</v>
      </c>
      <c r="C38" s="29"/>
      <c r="D38" s="29"/>
      <c r="E38" s="29"/>
      <c r="F38" s="29"/>
      <c r="G38" s="29"/>
      <c r="H38" s="29"/>
    </row>
    <row r="39" spans="1:8" ht="15" customHeight="1">
      <c r="A39" s="28" t="s">
        <v>273</v>
      </c>
      <c r="B39" s="33" t="s">
        <v>274</v>
      </c>
      <c r="C39" s="29"/>
      <c r="D39" s="29"/>
      <c r="E39" s="29"/>
      <c r="F39" s="29"/>
      <c r="G39" s="29"/>
      <c r="H39" s="29"/>
    </row>
    <row r="40" spans="1:8" ht="15.75" customHeight="1">
      <c r="A40" s="28" t="s">
        <v>275</v>
      </c>
      <c r="B40" s="33" t="s">
        <v>276</v>
      </c>
      <c r="C40" s="29"/>
      <c r="D40" s="29"/>
      <c r="E40" s="29"/>
      <c r="F40" s="29"/>
      <c r="G40" s="29"/>
      <c r="H40" s="29"/>
    </row>
    <row r="41" spans="1:8" ht="17.25" customHeight="1">
      <c r="A41" s="28" t="s">
        <v>277</v>
      </c>
      <c r="B41" s="33" t="s">
        <v>278</v>
      </c>
      <c r="C41" s="29"/>
      <c r="D41" s="29"/>
      <c r="E41" s="29"/>
      <c r="F41" s="29"/>
      <c r="G41" s="29"/>
      <c r="H41" s="29"/>
    </row>
    <row r="42" spans="1:8" ht="14.25" customHeight="1">
      <c r="A42" s="28" t="s">
        <v>279</v>
      </c>
      <c r="B42" s="33" t="s">
        <v>280</v>
      </c>
      <c r="C42" s="29"/>
      <c r="D42" s="29"/>
      <c r="E42" s="29"/>
      <c r="F42" s="29"/>
      <c r="G42" s="29"/>
      <c r="H42" s="29"/>
    </row>
    <row r="43" spans="1:8" ht="15" customHeight="1">
      <c r="A43" s="28" t="s">
        <v>281</v>
      </c>
      <c r="B43" s="33" t="s">
        <v>282</v>
      </c>
      <c r="C43" s="29"/>
      <c r="D43" s="29"/>
      <c r="E43" s="29"/>
      <c r="F43" s="29"/>
      <c r="G43" s="29"/>
      <c r="H43" s="29"/>
    </row>
    <row r="44" spans="1:8" ht="16.5" customHeight="1">
      <c r="A44" s="28" t="s">
        <v>283</v>
      </c>
      <c r="B44" s="33" t="s">
        <v>284</v>
      </c>
      <c r="C44" s="29">
        <v>100</v>
      </c>
      <c r="D44" s="29" t="s">
        <v>7</v>
      </c>
      <c r="E44" s="29">
        <v>420</v>
      </c>
      <c r="F44" s="29" t="s">
        <v>7</v>
      </c>
      <c r="G44" s="158">
        <v>50</v>
      </c>
      <c r="H44" s="29" t="s">
        <v>7</v>
      </c>
    </row>
    <row r="45" spans="1:8" ht="18" customHeight="1">
      <c r="A45" s="28" t="s">
        <v>285</v>
      </c>
      <c r="B45" s="33" t="s">
        <v>286</v>
      </c>
      <c r="C45" s="29"/>
      <c r="D45" s="29"/>
      <c r="E45" s="166"/>
      <c r="F45" s="29"/>
      <c r="G45" s="158"/>
      <c r="H45" s="29"/>
    </row>
    <row r="46" spans="1:8" ht="15" customHeight="1">
      <c r="A46" s="28" t="s">
        <v>287</v>
      </c>
      <c r="B46" s="33" t="s">
        <v>288</v>
      </c>
      <c r="C46" s="29"/>
      <c r="D46" s="29"/>
      <c r="E46" s="166"/>
      <c r="F46" s="29"/>
      <c r="G46" s="158"/>
      <c r="H46" s="29"/>
    </row>
    <row r="47" spans="1:8" ht="15.75" customHeight="1">
      <c r="A47" s="28" t="s">
        <v>289</v>
      </c>
      <c r="B47" s="33" t="s">
        <v>290</v>
      </c>
      <c r="C47" s="29"/>
      <c r="D47" s="29"/>
      <c r="E47" s="166"/>
      <c r="F47" s="29"/>
      <c r="G47" s="158"/>
      <c r="H47" s="29"/>
    </row>
    <row r="48" spans="1:8" ht="17.25">
      <c r="A48" s="34" t="s">
        <v>291</v>
      </c>
      <c r="B48" s="156" t="s">
        <v>292</v>
      </c>
      <c r="C48" s="29"/>
      <c r="D48" s="29"/>
      <c r="E48" s="29"/>
      <c r="F48" s="29"/>
      <c r="G48" s="29"/>
      <c r="H48" s="29"/>
    </row>
    <row r="49" spans="1:8" ht="18.75" customHeight="1">
      <c r="A49" s="193" t="s">
        <v>293</v>
      </c>
      <c r="B49" s="194" t="s">
        <v>294</v>
      </c>
      <c r="C49" s="29"/>
      <c r="D49" s="29"/>
      <c r="E49" s="29"/>
      <c r="F49" s="29"/>
      <c r="G49" s="29"/>
      <c r="H49" s="29"/>
    </row>
    <row r="50" spans="1:8" ht="15" customHeight="1">
      <c r="A50" s="38" t="s">
        <v>295</v>
      </c>
      <c r="B50" s="33" t="s">
        <v>296</v>
      </c>
      <c r="C50" s="29"/>
      <c r="D50" s="29"/>
      <c r="E50" s="29"/>
      <c r="F50" s="29"/>
      <c r="G50" s="29"/>
      <c r="H50" s="29"/>
    </row>
    <row r="51" spans="1:8" ht="15" customHeight="1">
      <c r="A51" s="38" t="s">
        <v>297</v>
      </c>
      <c r="B51" s="33" t="s">
        <v>298</v>
      </c>
      <c r="C51" s="29"/>
      <c r="D51" s="29"/>
      <c r="E51" s="29"/>
      <c r="F51" s="29"/>
      <c r="G51" s="29"/>
      <c r="H51" s="29"/>
    </row>
    <row r="52" spans="1:8" ht="17.25" customHeight="1">
      <c r="A52" s="38" t="s">
        <v>299</v>
      </c>
      <c r="B52" s="33" t="s">
        <v>300</v>
      </c>
      <c r="C52" s="155"/>
      <c r="D52" s="29"/>
      <c r="E52" s="29"/>
      <c r="F52" s="29"/>
      <c r="G52" s="29"/>
      <c r="H52" s="29"/>
    </row>
    <row r="53" spans="1:8" ht="15.75" customHeight="1">
      <c r="A53" s="38" t="s">
        <v>301</v>
      </c>
      <c r="B53" s="33" t="s">
        <v>302</v>
      </c>
      <c r="C53" s="155"/>
      <c r="D53" s="29"/>
      <c r="E53" s="29"/>
      <c r="F53" s="29"/>
      <c r="G53" s="29"/>
      <c r="H53" s="29"/>
    </row>
    <row r="54" spans="1:8" ht="15" customHeight="1">
      <c r="A54" s="38" t="s">
        <v>303</v>
      </c>
      <c r="B54" s="33" t="s">
        <v>304</v>
      </c>
      <c r="C54" s="155"/>
      <c r="D54" s="29"/>
      <c r="E54" s="29"/>
      <c r="F54" s="29"/>
      <c r="G54" s="29"/>
      <c r="H54" s="29"/>
    </row>
    <row r="55" spans="1:8" ht="15" customHeight="1">
      <c r="A55" s="38" t="s">
        <v>305</v>
      </c>
      <c r="B55" s="33" t="s">
        <v>306</v>
      </c>
      <c r="C55" s="155"/>
      <c r="D55" s="29"/>
      <c r="E55" s="29"/>
      <c r="F55" s="29"/>
      <c r="G55" s="29"/>
      <c r="H55" s="29"/>
    </row>
    <row r="56" spans="1:8" ht="15.75" customHeight="1">
      <c r="A56" s="38" t="s">
        <v>307</v>
      </c>
      <c r="B56" s="33" t="s">
        <v>308</v>
      </c>
      <c r="C56" s="155"/>
      <c r="D56" s="29"/>
      <c r="E56" s="29"/>
      <c r="F56" s="29"/>
      <c r="G56" s="29"/>
      <c r="H56" s="29"/>
    </row>
    <row r="57" spans="1:8" ht="15.75" customHeight="1">
      <c r="A57" s="38" t="s">
        <v>309</v>
      </c>
      <c r="B57" s="156" t="s">
        <v>310</v>
      </c>
      <c r="C57" s="157">
        <v>5000</v>
      </c>
      <c r="D57" s="29" t="s">
        <v>7</v>
      </c>
      <c r="E57" s="126"/>
      <c r="F57" s="29"/>
      <c r="G57" s="136"/>
      <c r="H57" s="29"/>
    </row>
    <row r="58" spans="1:8" ht="18" customHeight="1">
      <c r="A58" s="39" t="s">
        <v>311</v>
      </c>
      <c r="B58" s="138" t="s">
        <v>312</v>
      </c>
      <c r="C58" s="126"/>
      <c r="D58" s="29"/>
      <c r="E58" s="126"/>
      <c r="F58" s="29"/>
      <c r="G58" s="136"/>
      <c r="H58" s="29"/>
    </row>
    <row r="59" spans="1:8" ht="13.5" customHeight="1">
      <c r="A59" s="28" t="s">
        <v>313</v>
      </c>
      <c r="B59" s="138" t="s">
        <v>314</v>
      </c>
      <c r="C59" s="29"/>
      <c r="D59" s="29"/>
      <c r="E59" s="29">
        <v>392</v>
      </c>
      <c r="F59" s="29" t="s">
        <v>7</v>
      </c>
      <c r="G59" s="158" t="s">
        <v>7</v>
      </c>
      <c r="H59" s="29" t="s">
        <v>7</v>
      </c>
    </row>
    <row r="60" spans="1:8" ht="17.25" customHeight="1">
      <c r="A60" s="28" t="s">
        <v>315</v>
      </c>
      <c r="B60" s="33" t="s">
        <v>316</v>
      </c>
      <c r="C60" s="126">
        <v>5000</v>
      </c>
      <c r="D60" s="29" t="s">
        <v>7</v>
      </c>
      <c r="E60" s="126">
        <v>5000</v>
      </c>
      <c r="F60" s="29" t="s">
        <v>7</v>
      </c>
      <c r="G60" s="127" t="s">
        <v>7</v>
      </c>
      <c r="H60" s="29" t="s">
        <v>7</v>
      </c>
    </row>
    <row r="61" spans="1:8" ht="15" customHeight="1">
      <c r="A61" s="28" t="s">
        <v>317</v>
      </c>
      <c r="B61" s="33" t="s">
        <v>318</v>
      </c>
      <c r="C61" s="126"/>
      <c r="D61" s="29"/>
      <c r="E61" s="126"/>
      <c r="F61" s="29"/>
      <c r="G61" s="127"/>
      <c r="H61" s="29"/>
    </row>
    <row r="62" spans="1:8" ht="17.25" customHeight="1">
      <c r="A62" s="28" t="s">
        <v>319</v>
      </c>
      <c r="B62" s="33" t="s">
        <v>320</v>
      </c>
      <c r="C62" s="126">
        <v>6500</v>
      </c>
      <c r="D62" s="29" t="s">
        <v>7</v>
      </c>
      <c r="E62" s="126">
        <v>7900</v>
      </c>
      <c r="F62" s="159" t="s">
        <v>7</v>
      </c>
      <c r="G62" s="136" t="s">
        <v>7</v>
      </c>
      <c r="H62" s="159" t="s">
        <v>7</v>
      </c>
    </row>
    <row r="63" spans="1:8" ht="30.75" customHeight="1">
      <c r="A63" s="140" t="s">
        <v>321</v>
      </c>
      <c r="B63" s="33" t="s">
        <v>322</v>
      </c>
      <c r="C63" s="29"/>
      <c r="D63" s="29"/>
      <c r="E63" s="29"/>
      <c r="F63" s="29"/>
      <c r="G63" s="29"/>
      <c r="H63" s="29"/>
    </row>
    <row r="64" spans="1:8" ht="18" customHeight="1">
      <c r="A64" s="28" t="s">
        <v>323</v>
      </c>
      <c r="B64" s="33" t="s">
        <v>324</v>
      </c>
      <c r="C64" s="29"/>
      <c r="D64" s="29"/>
      <c r="E64" s="29"/>
      <c r="F64" s="29"/>
      <c r="G64" s="29"/>
      <c r="H64" s="29"/>
    </row>
    <row r="65" spans="1:8" ht="17.25" customHeight="1">
      <c r="A65" s="28" t="s">
        <v>325</v>
      </c>
      <c r="B65" s="33" t="s">
        <v>326</v>
      </c>
      <c r="C65" s="29"/>
      <c r="D65" s="29"/>
      <c r="E65" s="29"/>
      <c r="F65" s="29"/>
      <c r="G65" s="29"/>
      <c r="H65" s="29"/>
    </row>
    <row r="66" spans="1:8" ht="16.5" customHeight="1">
      <c r="A66" s="28" t="s">
        <v>327</v>
      </c>
      <c r="B66" s="33" t="s">
        <v>328</v>
      </c>
      <c r="C66" s="29">
        <v>300</v>
      </c>
      <c r="D66" s="29" t="s">
        <v>7</v>
      </c>
      <c r="E66" s="126">
        <v>940</v>
      </c>
      <c r="F66" s="159" t="s">
        <v>7</v>
      </c>
      <c r="G66" s="158">
        <v>260</v>
      </c>
      <c r="H66" s="159" t="s">
        <v>7</v>
      </c>
    </row>
    <row r="67" spans="1:8" ht="17.25">
      <c r="A67" s="28" t="s">
        <v>329</v>
      </c>
      <c r="B67" s="33" t="s">
        <v>330</v>
      </c>
      <c r="C67" s="29"/>
      <c r="D67" s="29"/>
      <c r="E67" s="29"/>
      <c r="F67" s="29"/>
      <c r="G67" s="158"/>
      <c r="H67" s="29"/>
    </row>
    <row r="68" spans="1:8" ht="15.75" customHeight="1">
      <c r="A68" s="28" t="s">
        <v>331</v>
      </c>
      <c r="B68" s="33" t="s">
        <v>332</v>
      </c>
      <c r="C68" s="126"/>
      <c r="D68" s="29"/>
      <c r="E68" s="126">
        <v>200</v>
      </c>
      <c r="F68" s="159" t="s">
        <v>7</v>
      </c>
      <c r="G68" s="136" t="s">
        <v>7</v>
      </c>
      <c r="H68" s="159" t="s">
        <v>7</v>
      </c>
    </row>
    <row r="69" spans="1:8" ht="16.5" customHeight="1" thickBot="1">
      <c r="A69" s="125" t="s">
        <v>113</v>
      </c>
      <c r="B69" s="32"/>
      <c r="C69" s="30">
        <v>48510</v>
      </c>
      <c r="D69" s="41" t="s">
        <v>7</v>
      </c>
      <c r="E69" s="30">
        <v>89308</v>
      </c>
      <c r="F69" s="26" t="s">
        <v>7</v>
      </c>
      <c r="G69" s="30">
        <v>9982</v>
      </c>
      <c r="H69" s="26">
        <v>40</v>
      </c>
    </row>
    <row r="70" spans="1:8" ht="13.5" customHeight="1" thickTop="1">
      <c r="A70" s="124" t="s">
        <v>333</v>
      </c>
      <c r="B70" s="33" t="s">
        <v>98</v>
      </c>
      <c r="C70" s="32"/>
      <c r="D70" s="32"/>
      <c r="E70" s="32"/>
      <c r="F70" s="32"/>
      <c r="G70" s="32"/>
      <c r="H70" s="32"/>
    </row>
    <row r="71" spans="1:8" ht="15" customHeight="1">
      <c r="A71" s="28" t="s">
        <v>334</v>
      </c>
      <c r="B71" s="33" t="s">
        <v>335</v>
      </c>
      <c r="C71" s="29"/>
      <c r="D71" s="29"/>
      <c r="E71" s="29"/>
      <c r="F71" s="29"/>
      <c r="G71" s="29"/>
      <c r="H71" s="29"/>
    </row>
    <row r="72" spans="1:8" ht="17.25" customHeight="1">
      <c r="A72" s="28" t="s">
        <v>336</v>
      </c>
      <c r="B72" s="33" t="s">
        <v>337</v>
      </c>
      <c r="C72" s="29"/>
      <c r="D72" s="29"/>
      <c r="E72" s="29"/>
      <c r="F72" s="29"/>
      <c r="G72" s="29"/>
      <c r="H72" s="29"/>
    </row>
    <row r="73" spans="1:8" ht="16.5" customHeight="1">
      <c r="A73" s="28" t="s">
        <v>338</v>
      </c>
      <c r="B73" s="33" t="s">
        <v>339</v>
      </c>
      <c r="C73" s="126">
        <v>280000</v>
      </c>
      <c r="D73" s="29" t="s">
        <v>7</v>
      </c>
      <c r="E73" s="126">
        <v>167941</v>
      </c>
      <c r="F73" s="138" t="s">
        <v>469</v>
      </c>
      <c r="G73" s="127">
        <v>2771</v>
      </c>
      <c r="H73" s="138" t="s">
        <v>468</v>
      </c>
    </row>
    <row r="74" spans="1:8" ht="15" customHeight="1">
      <c r="A74" s="28" t="s">
        <v>341</v>
      </c>
      <c r="B74" s="33" t="s">
        <v>342</v>
      </c>
      <c r="C74" s="29"/>
      <c r="D74" s="29"/>
      <c r="E74" s="29"/>
      <c r="F74" s="29"/>
      <c r="G74" s="29"/>
      <c r="H74" s="29"/>
    </row>
    <row r="75" spans="1:8" ht="16.5" customHeight="1">
      <c r="A75" s="28" t="s">
        <v>343</v>
      </c>
      <c r="B75" s="33" t="s">
        <v>344</v>
      </c>
      <c r="C75" s="29"/>
      <c r="D75" s="29"/>
      <c r="E75" s="29"/>
      <c r="F75" s="29"/>
      <c r="G75" s="29"/>
      <c r="H75" s="29"/>
    </row>
    <row r="76" spans="1:8" ht="14.25" customHeight="1">
      <c r="A76" s="28" t="s">
        <v>345</v>
      </c>
      <c r="B76" s="33" t="s">
        <v>346</v>
      </c>
      <c r="C76" s="40"/>
      <c r="D76" s="40"/>
      <c r="E76" s="40"/>
      <c r="F76" s="40"/>
      <c r="G76" s="40"/>
      <c r="H76" s="40"/>
    </row>
    <row r="77" spans="1:8" ht="14.25" customHeight="1" thickBot="1">
      <c r="A77" s="125" t="s">
        <v>113</v>
      </c>
      <c r="B77" s="32"/>
      <c r="C77" s="30">
        <v>280000</v>
      </c>
      <c r="D77" s="41" t="s">
        <v>7</v>
      </c>
      <c r="E77" s="30">
        <v>167941</v>
      </c>
      <c r="F77" s="123" t="s">
        <v>469</v>
      </c>
      <c r="G77" s="131">
        <v>2771</v>
      </c>
      <c r="H77" s="123" t="s">
        <v>468</v>
      </c>
    </row>
    <row r="78" spans="1:8" ht="15.75" customHeight="1" thickTop="1">
      <c r="A78" s="124" t="s">
        <v>347</v>
      </c>
      <c r="B78" s="33" t="s">
        <v>100</v>
      </c>
      <c r="C78" s="32"/>
      <c r="D78" s="32"/>
      <c r="E78" s="32"/>
      <c r="F78" s="32"/>
      <c r="G78" s="32"/>
      <c r="H78" s="32"/>
    </row>
    <row r="79" spans="1:8" ht="15" customHeight="1">
      <c r="A79" s="28" t="s">
        <v>348</v>
      </c>
      <c r="B79" s="33" t="s">
        <v>349</v>
      </c>
      <c r="C79" s="32"/>
      <c r="D79" s="32"/>
      <c r="E79" s="32"/>
      <c r="F79" s="32"/>
      <c r="G79" s="32"/>
      <c r="H79" s="32"/>
    </row>
    <row r="80" spans="1:8" ht="17.25" customHeight="1">
      <c r="A80" s="28" t="s">
        <v>350</v>
      </c>
      <c r="B80" s="33" t="s">
        <v>337</v>
      </c>
      <c r="C80" s="32"/>
      <c r="D80" s="32"/>
      <c r="E80" s="32"/>
      <c r="F80" s="32"/>
      <c r="G80" s="32"/>
      <c r="H80" s="32"/>
    </row>
    <row r="81" spans="1:8" ht="17.25">
      <c r="A81" s="28" t="s">
        <v>351</v>
      </c>
      <c r="B81" s="33" t="s">
        <v>352</v>
      </c>
      <c r="C81" s="29"/>
      <c r="D81" s="29"/>
      <c r="E81" s="29"/>
      <c r="F81" s="29"/>
      <c r="G81" s="29"/>
      <c r="H81" s="29"/>
    </row>
    <row r="82" spans="1:8" ht="17.25">
      <c r="A82" s="28" t="s">
        <v>353</v>
      </c>
      <c r="B82" s="33" t="s">
        <v>354</v>
      </c>
      <c r="C82" s="29"/>
      <c r="D82" s="29"/>
      <c r="E82" s="29"/>
      <c r="F82" s="29"/>
      <c r="G82" s="29"/>
      <c r="H82" s="29"/>
    </row>
    <row r="83" spans="1:8" ht="15.75" customHeight="1">
      <c r="A83" s="28" t="s">
        <v>355</v>
      </c>
      <c r="B83" s="33" t="s">
        <v>356</v>
      </c>
      <c r="C83" s="29"/>
      <c r="D83" s="29"/>
      <c r="E83" s="29"/>
      <c r="F83" s="29"/>
      <c r="G83" s="29"/>
      <c r="H83" s="29"/>
    </row>
    <row r="84" spans="1:8" ht="17.25" customHeight="1">
      <c r="A84" s="133" t="s">
        <v>357</v>
      </c>
      <c r="B84" s="38">
        <v>414006</v>
      </c>
      <c r="C84" s="155"/>
      <c r="D84" s="29"/>
      <c r="E84" s="29"/>
      <c r="F84" s="29"/>
      <c r="G84" s="29"/>
      <c r="H84" s="29"/>
    </row>
    <row r="85" spans="1:8" ht="17.25" customHeight="1">
      <c r="A85" s="132" t="s">
        <v>358</v>
      </c>
      <c r="B85" s="38">
        <v>414999</v>
      </c>
      <c r="C85" s="42"/>
      <c r="D85" s="38"/>
      <c r="E85" s="38"/>
      <c r="F85" s="38"/>
      <c r="G85" s="38"/>
      <c r="H85" s="38"/>
    </row>
    <row r="86" spans="1:8" ht="13.5" customHeight="1" thickBot="1">
      <c r="A86" s="134" t="s">
        <v>113</v>
      </c>
      <c r="B86" s="41"/>
      <c r="C86" s="160"/>
      <c r="D86" s="41"/>
      <c r="E86" s="41"/>
      <c r="F86" s="41"/>
      <c r="G86" s="41"/>
      <c r="H86" s="41"/>
    </row>
    <row r="87" spans="1:8" ht="15.75" customHeight="1" thickTop="1">
      <c r="A87" s="124" t="s">
        <v>359</v>
      </c>
      <c r="B87" s="33" t="s">
        <v>102</v>
      </c>
      <c r="C87" s="46"/>
      <c r="D87" s="32"/>
      <c r="E87" s="32"/>
      <c r="F87" s="32"/>
      <c r="G87" s="32"/>
      <c r="H87" s="32"/>
    </row>
    <row r="88" spans="1:8" ht="16.5" customHeight="1">
      <c r="A88" s="28" t="s">
        <v>360</v>
      </c>
      <c r="B88" s="33" t="s">
        <v>361</v>
      </c>
      <c r="C88" s="46"/>
      <c r="D88" s="32"/>
      <c r="E88" s="32"/>
      <c r="F88" s="32"/>
      <c r="G88" s="32"/>
      <c r="H88" s="32"/>
    </row>
    <row r="89" spans="1:8" ht="17.25" customHeight="1">
      <c r="A89" s="28" t="s">
        <v>362</v>
      </c>
      <c r="B89" s="33" t="s">
        <v>363</v>
      </c>
      <c r="C89" s="46"/>
      <c r="D89" s="32"/>
      <c r="E89" s="32"/>
      <c r="F89" s="32"/>
      <c r="G89" s="32"/>
      <c r="H89" s="32"/>
    </row>
    <row r="90" spans="1:8" ht="15.75" customHeight="1">
      <c r="A90" s="28" t="s">
        <v>364</v>
      </c>
      <c r="B90" s="33" t="s">
        <v>365</v>
      </c>
      <c r="C90" s="29"/>
      <c r="D90" s="29"/>
      <c r="E90" s="29"/>
      <c r="F90" s="29"/>
      <c r="G90" s="29"/>
      <c r="H90" s="29"/>
    </row>
    <row r="91" spans="1:8" ht="15.75" customHeight="1">
      <c r="A91" s="28" t="s">
        <v>366</v>
      </c>
      <c r="B91" s="33" t="s">
        <v>367</v>
      </c>
      <c r="C91" s="126">
        <v>30000</v>
      </c>
      <c r="D91" s="29" t="s">
        <v>7</v>
      </c>
      <c r="E91" s="126">
        <v>93900</v>
      </c>
      <c r="F91" s="29" t="s">
        <v>7</v>
      </c>
      <c r="G91" s="127" t="s">
        <v>7</v>
      </c>
      <c r="H91" s="29" t="s">
        <v>7</v>
      </c>
    </row>
    <row r="92" spans="1:8" ht="15" customHeight="1">
      <c r="A92" s="28" t="s">
        <v>368</v>
      </c>
      <c r="B92" s="33" t="s">
        <v>369</v>
      </c>
      <c r="C92" s="29"/>
      <c r="D92" s="29"/>
      <c r="E92" s="29"/>
      <c r="F92" s="29"/>
      <c r="G92" s="29"/>
      <c r="H92" s="29"/>
    </row>
    <row r="93" spans="1:8" ht="17.25" customHeight="1">
      <c r="A93" s="28" t="s">
        <v>370</v>
      </c>
      <c r="B93" s="33" t="s">
        <v>371</v>
      </c>
      <c r="C93" s="126"/>
      <c r="D93" s="29"/>
      <c r="E93" s="29"/>
      <c r="F93" s="29"/>
      <c r="G93" s="158"/>
      <c r="H93" s="29"/>
    </row>
    <row r="94" spans="1:8" ht="17.25">
      <c r="A94" s="28" t="s">
        <v>372</v>
      </c>
      <c r="B94" s="33" t="s">
        <v>373</v>
      </c>
      <c r="C94" s="29">
        <v>100</v>
      </c>
      <c r="D94" s="29" t="s">
        <v>7</v>
      </c>
      <c r="E94" s="250">
        <v>2040</v>
      </c>
      <c r="F94" s="29" t="s">
        <v>7</v>
      </c>
      <c r="G94" s="250">
        <v>1021</v>
      </c>
      <c r="H94" s="29" t="s">
        <v>7</v>
      </c>
    </row>
    <row r="95" spans="1:8" ht="16.5" customHeight="1">
      <c r="A95" s="28" t="s">
        <v>374</v>
      </c>
      <c r="B95" s="33" t="s">
        <v>375</v>
      </c>
      <c r="C95" s="29"/>
      <c r="D95" s="29"/>
      <c r="E95" s="29"/>
      <c r="F95" s="29"/>
      <c r="G95" s="29"/>
      <c r="H95" s="29"/>
    </row>
    <row r="96" spans="1:8" ht="16.5" customHeight="1">
      <c r="A96" s="28" t="s">
        <v>376</v>
      </c>
      <c r="B96" s="33" t="s">
        <v>377</v>
      </c>
      <c r="C96" s="127">
        <v>200000</v>
      </c>
      <c r="D96" s="159" t="s">
        <v>7</v>
      </c>
      <c r="E96" s="127">
        <v>138410</v>
      </c>
      <c r="F96" s="159" t="s">
        <v>7</v>
      </c>
      <c r="G96" s="127">
        <v>49050</v>
      </c>
      <c r="H96" s="159" t="s">
        <v>7</v>
      </c>
    </row>
    <row r="97" spans="1:8" ht="14.25" customHeight="1">
      <c r="A97" s="125" t="s">
        <v>113</v>
      </c>
      <c r="B97" s="32"/>
      <c r="C97" s="49">
        <v>230100</v>
      </c>
      <c r="D97" s="188" t="s">
        <v>7</v>
      </c>
      <c r="E97" s="49">
        <v>234350</v>
      </c>
      <c r="F97" s="49" t="s">
        <v>7</v>
      </c>
      <c r="G97" s="187">
        <v>50071</v>
      </c>
      <c r="H97" s="43" t="s">
        <v>7</v>
      </c>
    </row>
    <row r="98" spans="1:8" ht="17.25">
      <c r="A98" s="189"/>
      <c r="B98" s="35"/>
      <c r="C98" s="190"/>
      <c r="D98" s="191"/>
      <c r="E98" s="190"/>
      <c r="F98" s="190"/>
      <c r="G98" s="192"/>
      <c r="H98" s="177"/>
    </row>
    <row r="99" spans="1:8" ht="17.25">
      <c r="A99" s="44" t="s">
        <v>378</v>
      </c>
      <c r="B99" s="33" t="s">
        <v>104</v>
      </c>
      <c r="C99" s="32"/>
      <c r="D99" s="32"/>
      <c r="E99" s="32"/>
      <c r="F99" s="32"/>
      <c r="G99" s="32"/>
      <c r="H99" s="32"/>
    </row>
    <row r="100" spans="1:8" ht="17.25">
      <c r="A100" s="38" t="s">
        <v>379</v>
      </c>
      <c r="B100" s="33" t="s">
        <v>380</v>
      </c>
      <c r="C100" s="29"/>
      <c r="D100" s="29"/>
      <c r="E100" s="126">
        <v>200</v>
      </c>
      <c r="F100" s="29" t="s">
        <v>7</v>
      </c>
      <c r="G100" s="136" t="s">
        <v>7</v>
      </c>
      <c r="H100" s="29" t="s">
        <v>7</v>
      </c>
    </row>
    <row r="101" spans="1:8" ht="17.25">
      <c r="A101" s="38" t="s">
        <v>381</v>
      </c>
      <c r="B101" s="33" t="s">
        <v>382</v>
      </c>
      <c r="C101" s="40"/>
      <c r="D101" s="40"/>
      <c r="E101" s="167"/>
      <c r="F101" s="40"/>
      <c r="G101" s="168"/>
      <c r="H101" s="40"/>
    </row>
    <row r="102" spans="1:8" ht="18" thickBot="1">
      <c r="A102" s="24" t="s">
        <v>113</v>
      </c>
      <c r="B102" s="32"/>
      <c r="C102" s="43"/>
      <c r="D102" s="43"/>
      <c r="E102" s="30">
        <v>200</v>
      </c>
      <c r="F102" s="31" t="s">
        <v>7</v>
      </c>
      <c r="G102" s="128" t="s">
        <v>7</v>
      </c>
      <c r="H102" s="31" t="s">
        <v>7</v>
      </c>
    </row>
    <row r="103" spans="1:8" ht="18.75" thickBot="1" thickTop="1">
      <c r="A103" s="129" t="s">
        <v>383</v>
      </c>
      <c r="B103" s="28"/>
      <c r="C103" s="195">
        <v>25029390</v>
      </c>
      <c r="D103" s="196" t="s">
        <v>7</v>
      </c>
      <c r="E103" s="169">
        <v>37723656</v>
      </c>
      <c r="F103" s="123" t="s">
        <v>388</v>
      </c>
      <c r="G103" s="169">
        <v>3559734</v>
      </c>
      <c r="H103" s="123" t="s">
        <v>19</v>
      </c>
    </row>
    <row r="104" spans="1:8" ht="18" thickTop="1">
      <c r="A104" s="129" t="s">
        <v>384</v>
      </c>
      <c r="B104" s="28">
        <v>420000</v>
      </c>
      <c r="C104" s="251"/>
      <c r="D104" s="252"/>
      <c r="E104" s="170"/>
      <c r="F104" s="171"/>
      <c r="G104" s="170"/>
      <c r="H104" s="171"/>
    </row>
    <row r="105" spans="1:8" ht="17.25">
      <c r="A105" s="130" t="s">
        <v>385</v>
      </c>
      <c r="B105" s="172">
        <v>421000</v>
      </c>
      <c r="C105" s="173"/>
      <c r="D105" s="32"/>
      <c r="E105" s="34"/>
      <c r="F105" s="32"/>
      <c r="G105" s="34"/>
      <c r="H105" s="32"/>
    </row>
    <row r="106" spans="1:8" ht="17.25">
      <c r="A106" s="38" t="s">
        <v>386</v>
      </c>
      <c r="B106" s="47">
        <v>421001</v>
      </c>
      <c r="C106" s="173"/>
      <c r="D106" s="32"/>
      <c r="E106" s="173">
        <v>281127</v>
      </c>
      <c r="F106" s="37">
        <v>31</v>
      </c>
      <c r="G106" s="173">
        <v>279956</v>
      </c>
      <c r="H106" s="37">
        <v>75</v>
      </c>
    </row>
    <row r="107" spans="1:8" ht="17.25">
      <c r="A107" s="38" t="s">
        <v>387</v>
      </c>
      <c r="B107" s="47">
        <v>421002</v>
      </c>
      <c r="C107" s="36">
        <v>8140000</v>
      </c>
      <c r="D107" s="32" t="s">
        <v>7</v>
      </c>
      <c r="E107" s="36">
        <v>5895489</v>
      </c>
      <c r="F107" s="174" t="s">
        <v>471</v>
      </c>
      <c r="G107" s="175">
        <v>659422</v>
      </c>
      <c r="H107" s="156" t="s">
        <v>105</v>
      </c>
    </row>
    <row r="108" spans="1:8" ht="17.25">
      <c r="A108" s="38" t="s">
        <v>389</v>
      </c>
      <c r="B108" s="47">
        <v>421003</v>
      </c>
      <c r="C108" s="126"/>
      <c r="D108" s="29"/>
      <c r="E108" s="126"/>
      <c r="F108" s="176"/>
      <c r="G108" s="127"/>
      <c r="H108" s="176"/>
    </row>
    <row r="109" spans="1:8" ht="17.25">
      <c r="A109" s="38" t="s">
        <v>390</v>
      </c>
      <c r="B109" s="47">
        <v>421004</v>
      </c>
      <c r="C109" s="126">
        <v>3140000</v>
      </c>
      <c r="D109" s="29" t="s">
        <v>7</v>
      </c>
      <c r="E109" s="126">
        <v>2450270</v>
      </c>
      <c r="F109" s="176" t="s">
        <v>416</v>
      </c>
      <c r="G109" s="127">
        <v>275041</v>
      </c>
      <c r="H109" s="176" t="s">
        <v>147</v>
      </c>
    </row>
    <row r="110" spans="1:8" ht="17.25">
      <c r="A110" s="28" t="s">
        <v>391</v>
      </c>
      <c r="B110" s="47">
        <v>421005</v>
      </c>
      <c r="C110" s="126">
        <v>280000</v>
      </c>
      <c r="D110" s="29" t="s">
        <v>7</v>
      </c>
      <c r="E110" s="126">
        <v>111039</v>
      </c>
      <c r="F110" s="176" t="s">
        <v>13</v>
      </c>
      <c r="G110" s="127">
        <v>21080</v>
      </c>
      <c r="H110" s="176" t="s">
        <v>472</v>
      </c>
    </row>
    <row r="111" spans="1:8" ht="17.25">
      <c r="A111" s="28" t="s">
        <v>392</v>
      </c>
      <c r="B111" s="47">
        <v>421006</v>
      </c>
      <c r="C111" s="126">
        <v>1140000</v>
      </c>
      <c r="D111" s="29" t="s">
        <v>7</v>
      </c>
      <c r="E111" s="126">
        <v>1119552</v>
      </c>
      <c r="F111" s="176" t="s">
        <v>473</v>
      </c>
      <c r="G111" s="127">
        <v>79992</v>
      </c>
      <c r="H111" s="176" t="s">
        <v>112</v>
      </c>
    </row>
    <row r="112" spans="1:8" ht="17.25">
      <c r="A112" s="28" t="s">
        <v>393</v>
      </c>
      <c r="B112" s="47">
        <v>421007</v>
      </c>
      <c r="C112" s="126">
        <v>2314000</v>
      </c>
      <c r="D112" s="29" t="s">
        <v>7</v>
      </c>
      <c r="E112" s="126">
        <v>1817998</v>
      </c>
      <c r="F112" s="176" t="s">
        <v>460</v>
      </c>
      <c r="G112" s="127">
        <v>215564</v>
      </c>
      <c r="H112" s="176" t="s">
        <v>474</v>
      </c>
    </row>
    <row r="113" spans="1:8" ht="17.25">
      <c r="A113" s="28" t="s">
        <v>395</v>
      </c>
      <c r="B113" s="47">
        <v>421008</v>
      </c>
      <c r="C113" s="126"/>
      <c r="D113" s="29"/>
      <c r="E113" s="126"/>
      <c r="F113" s="126"/>
      <c r="G113" s="126"/>
      <c r="H113" s="126"/>
    </row>
    <row r="114" spans="1:8" ht="17.25">
      <c r="A114" s="28" t="s">
        <v>396</v>
      </c>
      <c r="B114" s="47">
        <v>421009</v>
      </c>
      <c r="C114" s="126"/>
      <c r="D114" s="29"/>
      <c r="E114" s="126"/>
      <c r="F114" s="126"/>
      <c r="G114" s="126"/>
      <c r="H114" s="126"/>
    </row>
    <row r="115" spans="1:8" ht="17.25">
      <c r="A115" s="28" t="s">
        <v>397</v>
      </c>
      <c r="B115" s="47">
        <v>421010</v>
      </c>
      <c r="C115" s="126"/>
      <c r="D115" s="29"/>
      <c r="E115" s="126"/>
      <c r="F115" s="126"/>
      <c r="G115" s="126"/>
      <c r="H115" s="126"/>
    </row>
    <row r="116" spans="1:8" ht="17.25">
      <c r="A116" s="28" t="s">
        <v>398</v>
      </c>
      <c r="B116" s="47">
        <v>421011</v>
      </c>
      <c r="C116" s="126"/>
      <c r="D116" s="29"/>
      <c r="E116" s="126"/>
      <c r="F116" s="126"/>
      <c r="G116" s="126"/>
      <c r="H116" s="126"/>
    </row>
    <row r="117" spans="1:8" ht="17.25">
      <c r="A117" s="28" t="s">
        <v>399</v>
      </c>
      <c r="B117" s="47">
        <v>421012</v>
      </c>
      <c r="C117" s="126">
        <v>37000</v>
      </c>
      <c r="D117" s="29" t="s">
        <v>7</v>
      </c>
      <c r="E117" s="126">
        <v>30514</v>
      </c>
      <c r="F117" s="176" t="s">
        <v>105</v>
      </c>
      <c r="G117" s="127">
        <v>8490</v>
      </c>
      <c r="H117" s="176" t="s">
        <v>475</v>
      </c>
    </row>
    <row r="118" spans="1:8" ht="17.25">
      <c r="A118" s="28" t="s">
        <v>400</v>
      </c>
      <c r="B118" s="47">
        <v>421013</v>
      </c>
      <c r="C118" s="126">
        <v>300000</v>
      </c>
      <c r="D118" s="29" t="s">
        <v>7</v>
      </c>
      <c r="E118" s="126">
        <v>269588</v>
      </c>
      <c r="F118" s="176" t="s">
        <v>394</v>
      </c>
      <c r="G118" s="127" t="s">
        <v>7</v>
      </c>
      <c r="H118" s="176" t="s">
        <v>7</v>
      </c>
    </row>
    <row r="119" spans="1:8" ht="17.25">
      <c r="A119" s="28" t="s">
        <v>401</v>
      </c>
      <c r="B119" s="47">
        <v>421014</v>
      </c>
      <c r="C119" s="126"/>
      <c r="D119" s="29"/>
      <c r="E119" s="126"/>
      <c r="F119" s="126"/>
      <c r="G119" s="126"/>
      <c r="H119" s="126"/>
    </row>
    <row r="120" spans="1:8" ht="17.25">
      <c r="A120" s="28" t="s">
        <v>402</v>
      </c>
      <c r="B120" s="47">
        <v>421015</v>
      </c>
      <c r="C120" s="126">
        <v>637390</v>
      </c>
      <c r="D120" s="29" t="s">
        <v>7</v>
      </c>
      <c r="E120" s="126">
        <v>743585</v>
      </c>
      <c r="F120" s="126" t="s">
        <v>7</v>
      </c>
      <c r="G120" s="127">
        <v>128662</v>
      </c>
      <c r="H120" s="126" t="s">
        <v>7</v>
      </c>
    </row>
    <row r="121" spans="1:8" ht="17.25">
      <c r="A121" s="28" t="s">
        <v>403</v>
      </c>
      <c r="B121" s="47">
        <v>421016</v>
      </c>
      <c r="C121" s="126"/>
      <c r="D121" s="29"/>
      <c r="E121" s="126"/>
      <c r="F121" s="126"/>
      <c r="G121" s="126"/>
      <c r="H121" s="126"/>
    </row>
    <row r="122" spans="1:8" ht="17.25">
      <c r="A122" s="28" t="s">
        <v>404</v>
      </c>
      <c r="B122" s="47">
        <v>421017</v>
      </c>
      <c r="C122" s="126"/>
      <c r="D122" s="29"/>
      <c r="E122" s="126"/>
      <c r="F122" s="126"/>
      <c r="G122" s="126"/>
      <c r="H122" s="126"/>
    </row>
    <row r="123" spans="1:8" ht="17.25">
      <c r="A123" s="28" t="s">
        <v>405</v>
      </c>
      <c r="B123" s="47">
        <v>421999</v>
      </c>
      <c r="C123" s="167">
        <v>1000</v>
      </c>
      <c r="D123" s="40" t="s">
        <v>7</v>
      </c>
      <c r="E123" s="167"/>
      <c r="F123" s="167"/>
      <c r="G123" s="167"/>
      <c r="H123" s="167"/>
    </row>
    <row r="124" spans="1:8" ht="18" thickBot="1">
      <c r="A124" s="125" t="s">
        <v>113</v>
      </c>
      <c r="B124" s="32"/>
      <c r="C124" s="30">
        <v>15989390</v>
      </c>
      <c r="D124" s="31" t="s">
        <v>7</v>
      </c>
      <c r="E124" s="30">
        <v>12719166</v>
      </c>
      <c r="F124" s="48" t="s">
        <v>476</v>
      </c>
      <c r="G124" s="30">
        <v>1668209</v>
      </c>
      <c r="H124" s="48" t="s">
        <v>19</v>
      </c>
    </row>
    <row r="125" spans="1:8" ht="18" thickTop="1">
      <c r="A125" s="124" t="s">
        <v>406</v>
      </c>
      <c r="B125" s="38">
        <v>430000</v>
      </c>
      <c r="C125" s="32"/>
      <c r="D125" s="32"/>
      <c r="E125" s="32"/>
      <c r="F125" s="32"/>
      <c r="G125" s="32"/>
      <c r="H125" s="32"/>
    </row>
    <row r="126" spans="1:8" ht="17.25">
      <c r="A126" s="124" t="s">
        <v>407</v>
      </c>
      <c r="B126" s="47">
        <v>431000</v>
      </c>
      <c r="C126" s="29"/>
      <c r="D126" s="29"/>
      <c r="E126" s="29"/>
      <c r="F126" s="29"/>
      <c r="G126" s="29"/>
      <c r="H126" s="29"/>
    </row>
    <row r="127" spans="1:8" ht="17.25">
      <c r="A127" s="28" t="s">
        <v>408</v>
      </c>
      <c r="B127" s="47">
        <v>431001</v>
      </c>
      <c r="C127" s="126"/>
      <c r="D127" s="29"/>
      <c r="E127" s="126"/>
      <c r="F127" s="29"/>
      <c r="G127" s="127"/>
      <c r="H127" s="29"/>
    </row>
    <row r="128" spans="1:8" ht="17.25">
      <c r="A128" s="28" t="s">
        <v>409</v>
      </c>
      <c r="B128" s="47">
        <v>431002</v>
      </c>
      <c r="C128" s="126">
        <v>9040000</v>
      </c>
      <c r="D128" s="29" t="s">
        <v>7</v>
      </c>
      <c r="E128" s="126">
        <v>7949361</v>
      </c>
      <c r="F128" s="159" t="s">
        <v>7</v>
      </c>
      <c r="G128" s="127" t="s">
        <v>7</v>
      </c>
      <c r="H128" s="159"/>
    </row>
    <row r="129" spans="1:8" ht="17.25">
      <c r="A129" s="28" t="s">
        <v>410</v>
      </c>
      <c r="B129" s="47">
        <v>431003</v>
      </c>
      <c r="C129" s="127" t="s">
        <v>7</v>
      </c>
      <c r="D129" s="29" t="s">
        <v>7</v>
      </c>
      <c r="E129" s="126">
        <v>1058825</v>
      </c>
      <c r="F129" s="29" t="s">
        <v>7</v>
      </c>
      <c r="G129" s="127" t="s">
        <v>7</v>
      </c>
      <c r="H129" s="29" t="s">
        <v>7</v>
      </c>
    </row>
    <row r="130" spans="1:8" ht="18" thickBot="1">
      <c r="A130" s="125" t="s">
        <v>113</v>
      </c>
      <c r="B130" s="32"/>
      <c r="C130" s="30">
        <v>9040000</v>
      </c>
      <c r="D130" s="31" t="s">
        <v>7</v>
      </c>
      <c r="E130" s="30">
        <v>9008186</v>
      </c>
      <c r="F130" s="26" t="s">
        <v>7</v>
      </c>
      <c r="G130" s="131" t="s">
        <v>7</v>
      </c>
      <c r="H130" s="26"/>
    </row>
    <row r="131" spans="1:8" ht="18" thickTop="1">
      <c r="A131" s="124" t="s">
        <v>411</v>
      </c>
      <c r="B131" s="38">
        <v>440000</v>
      </c>
      <c r="C131" s="32"/>
      <c r="D131" s="32"/>
      <c r="E131" s="32"/>
      <c r="F131" s="32"/>
      <c r="G131" s="32"/>
      <c r="H131" s="32"/>
    </row>
    <row r="132" spans="1:8" ht="17.25">
      <c r="A132" s="124" t="s">
        <v>412</v>
      </c>
      <c r="B132" s="47">
        <v>441000</v>
      </c>
      <c r="C132" s="29"/>
      <c r="D132" s="29"/>
      <c r="E132" s="126"/>
      <c r="F132" s="159"/>
      <c r="G132" s="136"/>
      <c r="H132" s="159"/>
    </row>
    <row r="133" spans="1:8" ht="17.25">
      <c r="A133" s="28" t="s">
        <v>413</v>
      </c>
      <c r="B133" s="47">
        <v>441001</v>
      </c>
      <c r="C133" s="29"/>
      <c r="D133" s="29"/>
      <c r="E133" s="126">
        <v>1925694</v>
      </c>
      <c r="F133" s="29" t="s">
        <v>7</v>
      </c>
      <c r="G133" s="127" t="s">
        <v>7</v>
      </c>
      <c r="H133" s="29" t="s">
        <v>7</v>
      </c>
    </row>
    <row r="134" spans="1:8" ht="17.25">
      <c r="A134" s="28" t="s">
        <v>414</v>
      </c>
      <c r="B134" s="47">
        <v>441002</v>
      </c>
      <c r="C134" s="29"/>
      <c r="D134" s="29"/>
      <c r="E134" s="126">
        <v>13956159</v>
      </c>
      <c r="F134" s="159">
        <v>75</v>
      </c>
      <c r="G134" s="127">
        <v>1850525</v>
      </c>
      <c r="H134" s="159" t="s">
        <v>7</v>
      </c>
    </row>
    <row r="135" spans="1:8" ht="17.25">
      <c r="A135" s="28" t="s">
        <v>415</v>
      </c>
      <c r="B135" s="47">
        <v>441999</v>
      </c>
      <c r="C135" s="29"/>
      <c r="D135" s="29"/>
      <c r="E135" s="126">
        <v>114450</v>
      </c>
      <c r="F135" s="29" t="s">
        <v>7</v>
      </c>
      <c r="G135" s="127">
        <v>41000</v>
      </c>
      <c r="H135" s="159" t="s">
        <v>7</v>
      </c>
    </row>
    <row r="136" spans="1:8" ht="18" thickBot="1">
      <c r="A136" s="125" t="s">
        <v>113</v>
      </c>
      <c r="B136" s="32"/>
      <c r="C136" s="31"/>
      <c r="D136" s="31"/>
      <c r="E136" s="30">
        <v>15996303</v>
      </c>
      <c r="F136" s="26">
        <v>75</v>
      </c>
      <c r="G136" s="131">
        <v>1891525</v>
      </c>
      <c r="H136" s="26" t="s">
        <v>7</v>
      </c>
    </row>
  </sheetData>
  <sheetProtection/>
  <mergeCells count="3">
    <mergeCell ref="A2:H2"/>
    <mergeCell ref="A3:H3"/>
    <mergeCell ref="A4:H4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25.375" style="0" customWidth="1"/>
    <col min="2" max="2" width="7.50390625" style="0" customWidth="1"/>
    <col min="3" max="3" width="12.375" style="0" customWidth="1"/>
    <col min="4" max="4" width="11.625" style="0" customWidth="1"/>
    <col min="5" max="5" width="13.50390625" style="0" customWidth="1"/>
    <col min="6" max="6" width="11.125" style="0" customWidth="1"/>
    <col min="7" max="7" width="9.625" style="0" customWidth="1"/>
    <col min="8" max="8" width="7.875" style="0" customWidth="1"/>
    <col min="9" max="9" width="12.00390625" style="0" customWidth="1"/>
    <col min="10" max="10" width="3.625" style="0" customWidth="1"/>
  </cols>
  <sheetData>
    <row r="1" spans="1:10" ht="21">
      <c r="A1" s="473" t="s">
        <v>83</v>
      </c>
      <c r="B1" s="473"/>
      <c r="C1" s="473"/>
      <c r="D1" s="473"/>
      <c r="E1" s="473"/>
      <c r="F1" s="473"/>
      <c r="G1" s="473"/>
      <c r="H1" s="262"/>
      <c r="I1" s="262"/>
      <c r="J1" s="262"/>
    </row>
    <row r="2" spans="1:10" ht="21">
      <c r="A2" s="473" t="s">
        <v>477</v>
      </c>
      <c r="B2" s="473"/>
      <c r="C2" s="473"/>
      <c r="D2" s="473"/>
      <c r="E2" s="473"/>
      <c r="F2" s="473"/>
      <c r="G2" s="473"/>
      <c r="H2" s="261"/>
      <c r="I2" s="261"/>
      <c r="J2" s="261"/>
    </row>
    <row r="3" spans="1:10" ht="21">
      <c r="A3" s="474" t="s">
        <v>478</v>
      </c>
      <c r="B3" s="474"/>
      <c r="C3" s="474"/>
      <c r="D3" s="474"/>
      <c r="E3" s="474"/>
      <c r="F3" s="474"/>
      <c r="G3" s="474"/>
      <c r="H3" s="263"/>
      <c r="I3" s="263"/>
      <c r="J3" s="263"/>
    </row>
    <row r="4" spans="1:10" ht="21">
      <c r="A4" s="214" t="s">
        <v>479</v>
      </c>
      <c r="B4" s="214"/>
      <c r="C4" s="261"/>
      <c r="D4" s="261"/>
      <c r="E4" s="214" t="s">
        <v>481</v>
      </c>
      <c r="F4" s="261"/>
      <c r="G4" s="261"/>
      <c r="H4" s="261"/>
      <c r="I4" s="473"/>
      <c r="J4" s="473"/>
    </row>
    <row r="5" spans="1:10" ht="21">
      <c r="A5" s="197" t="s">
        <v>480</v>
      </c>
      <c r="B5" s="199"/>
      <c r="C5" s="198"/>
      <c r="D5" s="207"/>
      <c r="E5" s="213">
        <v>13596.41</v>
      </c>
      <c r="F5" s="207"/>
      <c r="G5" s="198"/>
      <c r="H5" s="207"/>
      <c r="I5" s="198"/>
      <c r="J5" s="207"/>
    </row>
    <row r="6" spans="1:10" ht="21">
      <c r="A6" s="197" t="s">
        <v>482</v>
      </c>
      <c r="B6" s="199"/>
      <c r="C6" s="198"/>
      <c r="D6" s="199"/>
      <c r="E6" s="253">
        <v>162549</v>
      </c>
      <c r="F6" s="254"/>
      <c r="G6" s="253"/>
      <c r="H6" s="207"/>
      <c r="I6" s="198"/>
      <c r="J6" s="199"/>
    </row>
    <row r="7" spans="1:10" ht="21">
      <c r="A7" s="205" t="s">
        <v>483</v>
      </c>
      <c r="B7" s="199"/>
      <c r="C7" s="253"/>
      <c r="D7" s="199"/>
      <c r="E7" s="253">
        <v>4195</v>
      </c>
      <c r="F7" s="199"/>
      <c r="G7" s="253"/>
      <c r="H7" s="207"/>
      <c r="I7" s="253"/>
      <c r="J7" s="199"/>
    </row>
    <row r="8" spans="1:10" ht="21">
      <c r="A8" s="205" t="s">
        <v>484</v>
      </c>
      <c r="B8" s="199"/>
      <c r="C8" s="253"/>
      <c r="D8" s="207"/>
      <c r="E8" s="264">
        <v>5010.3</v>
      </c>
      <c r="F8" s="207"/>
      <c r="G8" s="253"/>
      <c r="H8" s="207"/>
      <c r="I8" s="253"/>
      <c r="J8" s="207"/>
    </row>
    <row r="9" spans="1:10" ht="21">
      <c r="A9" s="197" t="s">
        <v>485</v>
      </c>
      <c r="B9" s="199"/>
      <c r="C9" s="253"/>
      <c r="D9" s="207"/>
      <c r="E9" s="265">
        <v>1543687.86</v>
      </c>
      <c r="F9" s="207"/>
      <c r="G9" s="253"/>
      <c r="H9" s="207"/>
      <c r="I9" s="253"/>
      <c r="J9" s="207"/>
    </row>
    <row r="10" spans="1:10" ht="21.75" thickBot="1">
      <c r="A10" s="214" t="s">
        <v>113</v>
      </c>
      <c r="B10" s="199"/>
      <c r="C10" s="253"/>
      <c r="D10" s="199"/>
      <c r="E10" s="266">
        <f>SUM(E5:E9)</f>
        <v>1729038.57</v>
      </c>
      <c r="F10" s="199"/>
      <c r="G10" s="253"/>
      <c r="H10" s="199"/>
      <c r="I10" s="253"/>
      <c r="J10" s="199"/>
    </row>
    <row r="11" spans="1:10" ht="21.75" thickTop="1">
      <c r="A11" s="197"/>
      <c r="B11" s="199"/>
      <c r="C11" s="253"/>
      <c r="D11" s="199"/>
      <c r="E11" s="253"/>
      <c r="F11" s="199"/>
      <c r="G11" s="253"/>
      <c r="H11" s="199"/>
      <c r="I11" s="253"/>
      <c r="J11" s="199"/>
    </row>
    <row r="12" spans="1:10" ht="21">
      <c r="A12" s="197"/>
      <c r="B12" s="199"/>
      <c r="C12" s="253"/>
      <c r="D12" s="199"/>
      <c r="E12" s="253"/>
      <c r="F12" s="199"/>
      <c r="G12" s="253"/>
      <c r="H12" s="199"/>
      <c r="I12" s="253"/>
      <c r="J12" s="199"/>
    </row>
    <row r="13" spans="1:10" ht="21">
      <c r="A13" s="197"/>
      <c r="B13" s="199"/>
      <c r="C13" s="253"/>
      <c r="D13" s="199"/>
      <c r="E13" s="253"/>
      <c r="F13" s="199"/>
      <c r="G13" s="253"/>
      <c r="H13" s="199"/>
      <c r="I13" s="253"/>
      <c r="J13" s="199"/>
    </row>
    <row r="14" spans="1:10" ht="21">
      <c r="A14" s="255"/>
      <c r="B14" s="199"/>
      <c r="C14" s="253"/>
      <c r="D14" s="199"/>
      <c r="E14" s="253"/>
      <c r="F14" s="199"/>
      <c r="G14" s="253"/>
      <c r="H14" s="199"/>
      <c r="I14" s="253"/>
      <c r="J14" s="199"/>
    </row>
    <row r="15" spans="1:10" ht="21">
      <c r="A15" s="205"/>
      <c r="B15" s="199"/>
      <c r="C15" s="253"/>
      <c r="D15" s="207"/>
      <c r="E15" s="253"/>
      <c r="F15" s="199"/>
      <c r="G15" s="253"/>
      <c r="H15" s="207"/>
      <c r="I15" s="253"/>
      <c r="J15" s="207"/>
    </row>
    <row r="16" spans="1:10" ht="21">
      <c r="A16" s="473"/>
      <c r="B16" s="473"/>
      <c r="C16" s="256"/>
      <c r="D16" s="257"/>
      <c r="E16" s="258"/>
      <c r="F16" s="257"/>
      <c r="G16" s="259"/>
      <c r="H16" s="257"/>
      <c r="I16" s="256"/>
      <c r="J16" s="257"/>
    </row>
    <row r="17" spans="1:10" ht="21">
      <c r="A17" s="197"/>
      <c r="B17" s="197"/>
      <c r="C17" s="198"/>
      <c r="D17" s="199"/>
      <c r="E17" s="198"/>
      <c r="F17" s="199"/>
      <c r="G17" s="198"/>
      <c r="H17" s="199"/>
      <c r="I17" s="198"/>
      <c r="J17" s="199"/>
    </row>
    <row r="18" spans="1:10" ht="21">
      <c r="A18" s="205"/>
      <c r="B18" s="260"/>
      <c r="C18" s="198"/>
      <c r="D18" s="199"/>
      <c r="E18" s="253"/>
      <c r="F18" s="199"/>
      <c r="G18" s="198"/>
      <c r="H18" s="199"/>
      <c r="I18" s="205"/>
      <c r="J18" s="205"/>
    </row>
    <row r="19" spans="1:10" ht="21">
      <c r="A19" s="197"/>
      <c r="B19" s="260"/>
      <c r="C19" s="198"/>
      <c r="D19" s="199"/>
      <c r="E19" s="253"/>
      <c r="F19" s="199"/>
      <c r="G19" s="198"/>
      <c r="H19" s="199"/>
      <c r="I19" s="198"/>
      <c r="J19" s="199"/>
    </row>
    <row r="20" spans="1:10" ht="21">
      <c r="A20" s="214"/>
      <c r="B20" s="205"/>
      <c r="C20" s="218"/>
      <c r="D20" s="205"/>
      <c r="E20" s="218"/>
      <c r="F20" s="205"/>
      <c r="G20" s="205"/>
      <c r="H20" s="205"/>
      <c r="I20" s="205"/>
      <c r="J20" s="205"/>
    </row>
    <row r="21" spans="1:10" ht="21">
      <c r="A21" s="218"/>
      <c r="B21" s="206"/>
      <c r="C21" s="198"/>
      <c r="D21" s="199"/>
      <c r="E21" s="198"/>
      <c r="F21" s="199"/>
      <c r="G21" s="198"/>
      <c r="H21" s="199"/>
      <c r="I21" s="198"/>
      <c r="J21" s="199"/>
    </row>
    <row r="22" spans="1:10" ht="21">
      <c r="A22" s="206"/>
      <c r="B22" s="197"/>
      <c r="C22" s="198"/>
      <c r="D22" s="199"/>
      <c r="E22" s="198"/>
      <c r="F22" s="199"/>
      <c r="G22" s="198"/>
      <c r="H22" s="199"/>
      <c r="I22" s="204"/>
      <c r="J22" s="199"/>
    </row>
    <row r="23" spans="1:10" ht="21">
      <c r="A23" s="205"/>
      <c r="B23" s="197"/>
      <c r="C23" s="200"/>
      <c r="D23" s="199"/>
      <c r="E23" s="198"/>
      <c r="F23" s="199"/>
      <c r="G23" s="198"/>
      <c r="H23" s="199"/>
      <c r="I23" s="212"/>
      <c r="J23" s="199"/>
    </row>
    <row r="24" spans="1:10" ht="21">
      <c r="A24" s="217"/>
      <c r="B24" s="197"/>
      <c r="C24" s="200"/>
      <c r="D24" s="207"/>
      <c r="E24" s="198"/>
      <c r="F24" s="199"/>
      <c r="G24" s="208"/>
      <c r="H24" s="199"/>
      <c r="I24" s="221"/>
      <c r="J24" s="199"/>
    </row>
    <row r="25" spans="1:10" ht="21">
      <c r="A25" s="197"/>
      <c r="B25" s="197"/>
      <c r="C25" s="200"/>
      <c r="D25" s="199"/>
      <c r="E25" s="198"/>
      <c r="F25" s="199"/>
      <c r="G25" s="209"/>
      <c r="H25" s="207"/>
      <c r="I25" s="213"/>
      <c r="J25" s="199"/>
    </row>
    <row r="26" spans="1:10" ht="21">
      <c r="A26" s="214"/>
      <c r="B26" s="197"/>
      <c r="C26" s="198"/>
      <c r="D26" s="199"/>
      <c r="E26" s="204"/>
      <c r="F26" s="210"/>
      <c r="G26" s="204"/>
      <c r="H26" s="207"/>
      <c r="I26" s="221"/>
      <c r="J26" s="199"/>
    </row>
    <row r="27" spans="1:10" ht="21">
      <c r="A27" s="205"/>
      <c r="B27" s="197"/>
      <c r="C27" s="198"/>
      <c r="D27" s="199"/>
      <c r="E27" s="198"/>
      <c r="F27" s="199"/>
      <c r="G27" s="200"/>
      <c r="H27" s="199"/>
      <c r="I27" s="213"/>
      <c r="J27" s="199"/>
    </row>
    <row r="28" spans="1:10" ht="21">
      <c r="A28" s="205"/>
      <c r="B28" s="197"/>
      <c r="C28" s="198"/>
      <c r="D28" s="199"/>
      <c r="E28" s="204"/>
      <c r="F28" s="210"/>
      <c r="G28" s="204"/>
      <c r="H28" s="199"/>
      <c r="I28" s="213"/>
      <c r="J28" s="199"/>
    </row>
    <row r="29" spans="1:10" ht="26.25">
      <c r="A29" s="219"/>
      <c r="B29" s="201"/>
      <c r="C29" s="201"/>
      <c r="D29" s="201"/>
      <c r="E29" s="201"/>
      <c r="F29" s="201"/>
      <c r="G29" s="201"/>
      <c r="H29" s="207"/>
      <c r="I29" s="220"/>
      <c r="J29" s="199"/>
    </row>
    <row r="30" spans="1:10" ht="21">
      <c r="A30" s="216"/>
      <c r="B30" s="197"/>
      <c r="C30" s="201"/>
      <c r="D30" s="201"/>
      <c r="E30" s="201"/>
      <c r="F30" s="201"/>
      <c r="G30" s="198"/>
      <c r="H30" s="199"/>
      <c r="I30" s="198"/>
      <c r="J30" s="199"/>
    </row>
    <row r="31" spans="1:10" ht="21">
      <c r="A31" s="214"/>
      <c r="B31" s="201"/>
      <c r="C31" s="201"/>
      <c r="D31" s="201"/>
      <c r="E31" s="201"/>
      <c r="F31" s="201"/>
      <c r="G31" s="211"/>
      <c r="H31" s="201"/>
      <c r="I31" s="212"/>
      <c r="J31" s="201"/>
    </row>
    <row r="32" spans="1:10" ht="21">
      <c r="A32" s="218"/>
      <c r="B32" s="201"/>
      <c r="C32" s="201"/>
      <c r="D32" s="201"/>
      <c r="E32" s="201"/>
      <c r="F32" s="201"/>
      <c r="G32" s="202"/>
      <c r="H32" s="201"/>
      <c r="I32" s="215"/>
      <c r="J32" s="201"/>
    </row>
    <row r="33" spans="1:10" ht="21">
      <c r="A33" s="203"/>
      <c r="B33" s="201"/>
      <c r="C33" s="201"/>
      <c r="D33" s="201"/>
      <c r="E33" s="201"/>
      <c r="F33" s="201"/>
      <c r="G33" s="202"/>
      <c r="H33" s="201"/>
      <c r="I33" s="215"/>
      <c r="J33" s="201"/>
    </row>
    <row r="34" spans="1:10" ht="21">
      <c r="A34" s="201"/>
      <c r="B34" s="201"/>
      <c r="C34" s="201"/>
      <c r="D34" s="201"/>
      <c r="E34" s="201"/>
      <c r="F34" s="201"/>
      <c r="G34" s="202"/>
      <c r="H34" s="201"/>
      <c r="I34" s="201"/>
      <c r="J34" s="201"/>
    </row>
  </sheetData>
  <sheetProtection/>
  <mergeCells count="5">
    <mergeCell ref="I4:J4"/>
    <mergeCell ref="A1:G1"/>
    <mergeCell ref="A2:G2"/>
    <mergeCell ref="A3:G3"/>
    <mergeCell ref="A16:B16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H16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4.25"/>
  <cols>
    <col min="1" max="2" width="9.00390625" style="1" customWidth="1"/>
    <col min="3" max="3" width="11.25390625" style="1" customWidth="1"/>
    <col min="4" max="4" width="11.125" style="1" customWidth="1"/>
    <col min="5" max="5" width="16.50390625" style="1" customWidth="1"/>
    <col min="6" max="6" width="13.875" style="1" customWidth="1"/>
    <col min="7" max="7" width="14.125" style="1" customWidth="1"/>
    <col min="8" max="8" width="13.00390625" style="1" customWidth="1"/>
    <col min="9" max="10" width="9.00390625" style="1" customWidth="1"/>
    <col min="11" max="12" width="11.50390625" style="1" customWidth="1"/>
    <col min="13" max="13" width="12.25390625" style="1" customWidth="1"/>
    <col min="14" max="14" width="14.375" style="1" customWidth="1"/>
    <col min="15" max="15" width="15.75390625" style="1" customWidth="1"/>
    <col min="16" max="16" width="13.875" style="1" customWidth="1"/>
    <col min="17" max="17" width="15.125" style="1" customWidth="1"/>
    <col min="18" max="18" width="14.25390625" style="1" customWidth="1"/>
    <col min="19" max="19" width="13.50390625" style="1" customWidth="1"/>
    <col min="20" max="21" width="9.00390625" style="1" customWidth="1"/>
    <col min="22" max="22" width="8.50390625" style="1" customWidth="1"/>
    <col min="23" max="23" width="6.125" style="1" customWidth="1"/>
    <col min="24" max="24" width="11.00390625" style="1" customWidth="1"/>
    <col min="25" max="25" width="13.875" style="1" customWidth="1"/>
    <col min="26" max="26" width="22.50390625" style="1" customWidth="1"/>
    <col min="27" max="27" width="14.75390625" style="1" customWidth="1"/>
    <col min="28" max="28" width="25.25390625" style="1" customWidth="1"/>
    <col min="29" max="29" width="12.875" style="1" customWidth="1"/>
    <col min="30" max="31" width="9.00390625" style="1" customWidth="1"/>
    <col min="32" max="32" width="5.00390625" style="1" customWidth="1"/>
    <col min="33" max="33" width="10.25390625" style="1" customWidth="1"/>
    <col min="34" max="34" width="14.375" style="1" customWidth="1"/>
    <col min="35" max="35" width="20.625" style="1" customWidth="1"/>
    <col min="36" max="36" width="12.125" style="1" customWidth="1"/>
    <col min="37" max="37" width="23.375" style="1" customWidth="1"/>
    <col min="38" max="38" width="25.875" style="1" customWidth="1"/>
    <col min="39" max="39" width="13.125" style="1" customWidth="1"/>
    <col min="40" max="40" width="9.75390625" style="1" customWidth="1"/>
    <col min="41" max="41" width="11.50390625" style="1" customWidth="1"/>
    <col min="42" max="42" width="10.50390625" style="1" customWidth="1"/>
    <col min="43" max="43" width="14.00390625" style="1" customWidth="1"/>
    <col min="44" max="44" width="22.875" style="1" customWidth="1"/>
    <col min="45" max="45" width="12.875" style="1" customWidth="1"/>
    <col min="46" max="46" width="18.25390625" style="1" customWidth="1"/>
    <col min="47" max="47" width="12.125" style="1" customWidth="1"/>
    <col min="48" max="49" width="9.00390625" style="1" customWidth="1"/>
    <col min="50" max="50" width="14.75390625" style="1" customWidth="1"/>
    <col min="51" max="51" width="10.875" style="1" customWidth="1"/>
    <col min="52" max="52" width="12.125" style="1" customWidth="1"/>
    <col min="53" max="53" width="22.25390625" style="1" customWidth="1"/>
    <col min="54" max="54" width="14.125" style="1" customWidth="1"/>
    <col min="55" max="55" width="16.75390625" style="1" customWidth="1"/>
    <col min="56" max="56" width="13.25390625" style="1" customWidth="1"/>
    <col min="57" max="57" width="11.625" style="1" customWidth="1"/>
    <col min="58" max="58" width="9.00390625" style="1" customWidth="1"/>
    <col min="59" max="59" width="9.875" style="1" customWidth="1"/>
    <col min="60" max="60" width="13.00390625" style="1" customWidth="1"/>
    <col min="61" max="61" width="12.25390625" style="1" customWidth="1"/>
    <col min="62" max="62" width="22.875" style="1" customWidth="1"/>
    <col min="63" max="63" width="15.75390625" style="1" customWidth="1"/>
    <col min="64" max="64" width="17.50390625" style="1" customWidth="1"/>
    <col min="65" max="65" width="18.50390625" style="1" customWidth="1"/>
    <col min="66" max="66" width="14.375" style="1" customWidth="1"/>
    <col min="67" max="67" width="6.00390625" style="1" customWidth="1"/>
    <col min="68" max="68" width="6.50390625" style="1" customWidth="1"/>
    <col min="69" max="69" width="11.375" style="1" customWidth="1"/>
    <col min="70" max="70" width="15.75390625" style="1" customWidth="1"/>
    <col min="71" max="71" width="18.25390625" style="1" customWidth="1"/>
    <col min="72" max="72" width="14.625" style="1" customWidth="1"/>
    <col min="73" max="73" width="19.00390625" style="1" customWidth="1"/>
    <col min="74" max="74" width="19.875" style="1" customWidth="1"/>
    <col min="75" max="76" width="14.25390625" style="1" customWidth="1"/>
    <col min="77" max="77" width="10.375" style="1" customWidth="1"/>
    <col min="78" max="78" width="11.875" style="1" customWidth="1"/>
    <col min="79" max="80" width="15.125" style="1" customWidth="1"/>
    <col min="81" max="81" width="13.625" style="1" customWidth="1"/>
    <col min="82" max="82" width="14.125" style="1" customWidth="1"/>
    <col min="83" max="83" width="15.625" style="1" customWidth="1"/>
    <col min="84" max="84" width="17.875" style="1" customWidth="1"/>
    <col min="85" max="85" width="14.375" style="1" customWidth="1"/>
    <col min="86" max="16384" width="9.00390625" style="1" customWidth="1"/>
  </cols>
  <sheetData>
    <row r="1" spans="2:86" ht="18.75">
      <c r="B1" s="185" t="s">
        <v>83</v>
      </c>
      <c r="C1" s="185"/>
      <c r="D1" s="185"/>
      <c r="E1" s="185"/>
      <c r="F1" s="185"/>
      <c r="G1" s="185"/>
      <c r="H1" s="185"/>
      <c r="I1" s="185"/>
      <c r="J1" s="185"/>
      <c r="K1" s="222"/>
      <c r="L1" s="222"/>
      <c r="M1" s="185" t="s">
        <v>83</v>
      </c>
      <c r="N1" s="185"/>
      <c r="O1" s="185"/>
      <c r="P1" s="185"/>
      <c r="Q1" s="185"/>
      <c r="R1" s="185"/>
      <c r="S1" s="185"/>
      <c r="T1" s="185"/>
      <c r="U1" s="185"/>
      <c r="V1" s="185"/>
      <c r="W1" s="222"/>
      <c r="X1" s="185" t="s">
        <v>83</v>
      </c>
      <c r="Y1" s="185"/>
      <c r="Z1" s="185"/>
      <c r="AA1" s="185"/>
      <c r="AB1" s="185"/>
      <c r="AC1" s="185"/>
      <c r="AD1" s="185"/>
      <c r="AE1" s="222"/>
      <c r="AF1" s="222"/>
      <c r="AG1" s="185" t="s">
        <v>83</v>
      </c>
      <c r="AH1" s="185"/>
      <c r="AI1" s="185"/>
      <c r="AJ1" s="185"/>
      <c r="AK1" s="185"/>
      <c r="AL1" s="185"/>
      <c r="AM1" s="185"/>
      <c r="AN1" s="222"/>
      <c r="AO1" s="222"/>
      <c r="AP1" s="185" t="s">
        <v>83</v>
      </c>
      <c r="AQ1" s="185"/>
      <c r="AR1" s="185"/>
      <c r="AS1" s="185"/>
      <c r="AT1" s="185"/>
      <c r="AU1" s="185"/>
      <c r="AV1" s="185"/>
      <c r="AW1" s="222"/>
      <c r="AX1" s="222"/>
      <c r="AY1" s="185" t="s">
        <v>83</v>
      </c>
      <c r="AZ1" s="185"/>
      <c r="BA1" s="185"/>
      <c r="BB1" s="185"/>
      <c r="BC1" s="185"/>
      <c r="BD1" s="185"/>
      <c r="BE1" s="185"/>
      <c r="BF1" s="185"/>
      <c r="BG1" s="222"/>
      <c r="BH1" s="185" t="s">
        <v>83</v>
      </c>
      <c r="BI1" s="185"/>
      <c r="BJ1" s="185"/>
      <c r="BK1" s="185"/>
      <c r="BL1" s="185"/>
      <c r="BM1" s="185"/>
      <c r="BN1" s="185"/>
      <c r="BO1" s="222"/>
      <c r="BP1" s="222"/>
      <c r="BQ1" s="185" t="s">
        <v>83</v>
      </c>
      <c r="BR1" s="185"/>
      <c r="BS1" s="185"/>
      <c r="BT1" s="185"/>
      <c r="BU1" s="185"/>
      <c r="BV1" s="185"/>
      <c r="BW1" s="185"/>
      <c r="BX1" s="222"/>
      <c r="BY1" s="222"/>
      <c r="BZ1" s="185" t="s">
        <v>83</v>
      </c>
      <c r="CA1" s="185"/>
      <c r="CB1" s="185"/>
      <c r="CC1" s="185"/>
      <c r="CD1" s="185"/>
      <c r="CE1" s="185"/>
      <c r="CF1" s="185"/>
      <c r="CG1" s="185"/>
      <c r="CH1" s="185"/>
    </row>
    <row r="2" spans="2:86" ht="18.75">
      <c r="B2" s="185" t="s">
        <v>418</v>
      </c>
      <c r="C2" s="185"/>
      <c r="D2" s="185"/>
      <c r="E2" s="185"/>
      <c r="F2" s="185"/>
      <c r="G2" s="185"/>
      <c r="H2" s="185"/>
      <c r="I2" s="185"/>
      <c r="J2" s="185"/>
      <c r="K2" s="222"/>
      <c r="L2" s="222"/>
      <c r="M2" s="185" t="s">
        <v>419</v>
      </c>
      <c r="N2" s="185"/>
      <c r="O2" s="185"/>
      <c r="P2" s="185"/>
      <c r="Q2" s="185"/>
      <c r="R2" s="185"/>
      <c r="S2" s="185"/>
      <c r="T2" s="185"/>
      <c r="U2" s="185"/>
      <c r="V2" s="185"/>
      <c r="W2" s="222"/>
      <c r="X2" s="185" t="s">
        <v>420</v>
      </c>
      <c r="Y2" s="185"/>
      <c r="Z2" s="185"/>
      <c r="AA2" s="185"/>
      <c r="AB2" s="185"/>
      <c r="AC2" s="185"/>
      <c r="AD2" s="185"/>
      <c r="AE2" s="222"/>
      <c r="AF2" s="222"/>
      <c r="AG2" s="185" t="s">
        <v>421</v>
      </c>
      <c r="AH2" s="185"/>
      <c r="AI2" s="185"/>
      <c r="AJ2" s="185"/>
      <c r="AK2" s="185"/>
      <c r="AL2" s="185"/>
      <c r="AM2" s="185"/>
      <c r="AN2" s="222"/>
      <c r="AO2" s="222"/>
      <c r="AP2" s="185" t="s">
        <v>422</v>
      </c>
      <c r="AQ2" s="185"/>
      <c r="AR2" s="185"/>
      <c r="AS2" s="185"/>
      <c r="AT2" s="185"/>
      <c r="AU2" s="185"/>
      <c r="AV2" s="185"/>
      <c r="AW2" s="222"/>
      <c r="AX2" s="222"/>
      <c r="AY2" s="185" t="s">
        <v>423</v>
      </c>
      <c r="AZ2" s="185"/>
      <c r="BA2" s="185"/>
      <c r="BB2" s="185"/>
      <c r="BC2" s="185"/>
      <c r="BD2" s="185"/>
      <c r="BE2" s="185"/>
      <c r="BF2" s="185"/>
      <c r="BG2" s="222"/>
      <c r="BH2" s="185" t="s">
        <v>424</v>
      </c>
      <c r="BI2" s="185"/>
      <c r="BJ2" s="185"/>
      <c r="BK2" s="185"/>
      <c r="BL2" s="185"/>
      <c r="BM2" s="185"/>
      <c r="BN2" s="185"/>
      <c r="BO2" s="222"/>
      <c r="BP2" s="222"/>
      <c r="BQ2" s="185" t="s">
        <v>425</v>
      </c>
      <c r="BR2" s="185"/>
      <c r="BS2" s="185"/>
      <c r="BT2" s="185"/>
      <c r="BU2" s="185"/>
      <c r="BV2" s="185"/>
      <c r="BW2" s="185"/>
      <c r="BX2" s="222"/>
      <c r="BY2" s="222"/>
      <c r="BZ2" s="185" t="s">
        <v>426</v>
      </c>
      <c r="CA2" s="185"/>
      <c r="CB2" s="185"/>
      <c r="CC2" s="185"/>
      <c r="CD2" s="185"/>
      <c r="CE2" s="185"/>
      <c r="CF2" s="185"/>
      <c r="CG2" s="185"/>
      <c r="CH2" s="185"/>
    </row>
    <row r="3" spans="2:86" ht="18.75">
      <c r="B3" s="185" t="s">
        <v>455</v>
      </c>
      <c r="C3" s="185"/>
      <c r="D3" s="185"/>
      <c r="E3" s="185"/>
      <c r="F3" s="185"/>
      <c r="G3" s="185"/>
      <c r="H3" s="185"/>
      <c r="I3" s="185"/>
      <c r="J3" s="185"/>
      <c r="K3" s="222"/>
      <c r="L3" s="222"/>
      <c r="M3" s="185" t="s">
        <v>455</v>
      </c>
      <c r="N3" s="185"/>
      <c r="O3" s="185"/>
      <c r="P3" s="185"/>
      <c r="Q3" s="185"/>
      <c r="R3" s="185"/>
      <c r="S3" s="185"/>
      <c r="T3" s="185"/>
      <c r="U3" s="185"/>
      <c r="V3" s="185"/>
      <c r="W3" s="222"/>
      <c r="X3" s="185" t="s">
        <v>427</v>
      </c>
      <c r="Y3" s="185"/>
      <c r="Z3" s="185"/>
      <c r="AA3" s="185"/>
      <c r="AB3" s="185"/>
      <c r="AC3" s="185"/>
      <c r="AD3" s="185"/>
      <c r="AE3" s="222"/>
      <c r="AF3" s="222"/>
      <c r="AG3" s="185" t="s">
        <v>455</v>
      </c>
      <c r="AH3" s="185"/>
      <c r="AI3" s="185"/>
      <c r="AJ3" s="185"/>
      <c r="AK3" s="185"/>
      <c r="AL3" s="185"/>
      <c r="AM3" s="185"/>
      <c r="AN3" s="222"/>
      <c r="AO3" s="222"/>
      <c r="AP3" s="185" t="s">
        <v>455</v>
      </c>
      <c r="AQ3" s="185"/>
      <c r="AR3" s="185"/>
      <c r="AS3" s="185"/>
      <c r="AT3" s="185"/>
      <c r="AU3" s="185"/>
      <c r="AV3" s="185"/>
      <c r="AW3" s="222"/>
      <c r="AX3" s="222"/>
      <c r="AY3" s="185" t="s">
        <v>455</v>
      </c>
      <c r="AZ3" s="185"/>
      <c r="BA3" s="185"/>
      <c r="BB3" s="185"/>
      <c r="BC3" s="185"/>
      <c r="BD3" s="185"/>
      <c r="BE3" s="185"/>
      <c r="BF3" s="185"/>
      <c r="BG3" s="222"/>
      <c r="BH3" s="186" t="s">
        <v>455</v>
      </c>
      <c r="BI3" s="186"/>
      <c r="BJ3" s="186"/>
      <c r="BK3" s="186"/>
      <c r="BL3" s="186"/>
      <c r="BM3" s="186"/>
      <c r="BN3" s="186"/>
      <c r="BO3" s="223"/>
      <c r="BP3" s="223"/>
      <c r="BQ3" s="186" t="s">
        <v>455</v>
      </c>
      <c r="BR3" s="186"/>
      <c r="BS3" s="186"/>
      <c r="BT3" s="186"/>
      <c r="BU3" s="186"/>
      <c r="BV3" s="186"/>
      <c r="BW3" s="186"/>
      <c r="BX3" s="223"/>
      <c r="BY3" s="223"/>
      <c r="BZ3" s="185" t="s">
        <v>455</v>
      </c>
      <c r="CA3" s="185"/>
      <c r="CB3" s="185"/>
      <c r="CC3" s="185"/>
      <c r="CD3" s="185"/>
      <c r="CE3" s="185"/>
      <c r="CF3" s="185"/>
      <c r="CG3" s="185"/>
      <c r="CH3" s="185"/>
    </row>
    <row r="4" spans="2:86" ht="56.25">
      <c r="B4"/>
      <c r="C4" s="224" t="s">
        <v>428</v>
      </c>
      <c r="D4" s="224" t="s">
        <v>429</v>
      </c>
      <c r="E4" s="224" t="s">
        <v>430</v>
      </c>
      <c r="F4" s="224" t="s">
        <v>431</v>
      </c>
      <c r="G4" s="224" t="s">
        <v>133</v>
      </c>
      <c r="H4" s="224" t="s">
        <v>113</v>
      </c>
      <c r="I4"/>
      <c r="J4"/>
      <c r="K4"/>
      <c r="L4"/>
      <c r="M4" s="224" t="s">
        <v>428</v>
      </c>
      <c r="N4" s="224" t="s">
        <v>429</v>
      </c>
      <c r="O4" s="224" t="s">
        <v>430</v>
      </c>
      <c r="P4" s="224" t="s">
        <v>208</v>
      </c>
      <c r="Q4" s="224" t="s">
        <v>432</v>
      </c>
      <c r="R4" s="224" t="s">
        <v>433</v>
      </c>
      <c r="S4" s="224" t="s">
        <v>113</v>
      </c>
      <c r="T4"/>
      <c r="U4"/>
      <c r="V4"/>
      <c r="W4"/>
      <c r="X4" s="224" t="s">
        <v>428</v>
      </c>
      <c r="Y4" s="224" t="s">
        <v>429</v>
      </c>
      <c r="Z4" s="224" t="s">
        <v>430</v>
      </c>
      <c r="AA4" s="224" t="s">
        <v>208</v>
      </c>
      <c r="AB4" s="225" t="s">
        <v>434</v>
      </c>
      <c r="AC4" s="224" t="s">
        <v>113</v>
      </c>
      <c r="AD4" s="223"/>
      <c r="AE4" s="223"/>
      <c r="AF4" s="223"/>
      <c r="AG4" s="224" t="s">
        <v>428</v>
      </c>
      <c r="AH4" s="226" t="s">
        <v>429</v>
      </c>
      <c r="AI4" s="226" t="s">
        <v>430</v>
      </c>
      <c r="AJ4" s="226" t="s">
        <v>208</v>
      </c>
      <c r="AK4" s="224" t="s">
        <v>435</v>
      </c>
      <c r="AL4" s="224" t="s">
        <v>436</v>
      </c>
      <c r="AM4" s="224" t="s">
        <v>113</v>
      </c>
      <c r="AN4" s="245"/>
      <c r="AO4" s="223"/>
      <c r="AP4" s="224" t="s">
        <v>428</v>
      </c>
      <c r="AQ4" s="224" t="s">
        <v>429</v>
      </c>
      <c r="AR4" s="224" t="s">
        <v>430</v>
      </c>
      <c r="AS4" s="224" t="s">
        <v>208</v>
      </c>
      <c r="AT4" s="224" t="s">
        <v>437</v>
      </c>
      <c r="AU4" s="224" t="s">
        <v>113</v>
      </c>
      <c r="AV4"/>
      <c r="AW4"/>
      <c r="AX4"/>
      <c r="AY4" s="224" t="s">
        <v>428</v>
      </c>
      <c r="AZ4" s="224" t="s">
        <v>429</v>
      </c>
      <c r="BA4" s="224" t="s">
        <v>430</v>
      </c>
      <c r="BB4" s="224" t="s">
        <v>208</v>
      </c>
      <c r="BC4" s="227" t="s">
        <v>438</v>
      </c>
      <c r="BD4" s="224" t="s">
        <v>113</v>
      </c>
      <c r="BE4"/>
      <c r="BF4"/>
      <c r="BG4"/>
      <c r="BH4" s="224" t="s">
        <v>428</v>
      </c>
      <c r="BI4" s="224" t="s">
        <v>429</v>
      </c>
      <c r="BJ4" s="224" t="s">
        <v>430</v>
      </c>
      <c r="BK4" s="224" t="s">
        <v>208</v>
      </c>
      <c r="BL4" s="224" t="s">
        <v>439</v>
      </c>
      <c r="BM4" s="224" t="s">
        <v>440</v>
      </c>
      <c r="BN4" s="224" t="s">
        <v>113</v>
      </c>
      <c r="BO4" s="223"/>
      <c r="BP4" s="223"/>
      <c r="BQ4" s="224" t="s">
        <v>428</v>
      </c>
      <c r="BR4" s="224" t="s">
        <v>429</v>
      </c>
      <c r="BS4" s="224" t="s">
        <v>430</v>
      </c>
      <c r="BT4" s="224" t="s">
        <v>208</v>
      </c>
      <c r="BU4" s="224" t="s">
        <v>441</v>
      </c>
      <c r="BV4" s="224" t="s">
        <v>442</v>
      </c>
      <c r="BW4" s="224" t="s">
        <v>113</v>
      </c>
      <c r="BX4" s="245"/>
      <c r="BY4" s="245"/>
      <c r="BZ4" s="224" t="s">
        <v>428</v>
      </c>
      <c r="CA4" s="224" t="s">
        <v>429</v>
      </c>
      <c r="CB4" s="224" t="s">
        <v>430</v>
      </c>
      <c r="CC4" s="224" t="s">
        <v>208</v>
      </c>
      <c r="CD4" s="227" t="s">
        <v>443</v>
      </c>
      <c r="CE4" s="224" t="s">
        <v>444</v>
      </c>
      <c r="CF4" s="227" t="s">
        <v>445</v>
      </c>
      <c r="CG4" s="224" t="s">
        <v>113</v>
      </c>
      <c r="CH4"/>
    </row>
    <row r="5" spans="2:86" ht="18.75">
      <c r="B5"/>
      <c r="C5" s="228"/>
      <c r="D5" s="229"/>
      <c r="E5" s="229"/>
      <c r="F5" s="229"/>
      <c r="G5" s="229"/>
      <c r="H5" s="229"/>
      <c r="I5"/>
      <c r="J5"/>
      <c r="K5"/>
      <c r="L5"/>
      <c r="M5" s="179" t="s">
        <v>446</v>
      </c>
      <c r="N5" s="229" t="s">
        <v>135</v>
      </c>
      <c r="O5" s="228" t="s">
        <v>447</v>
      </c>
      <c r="P5" s="230">
        <v>3089520</v>
      </c>
      <c r="Q5" s="230">
        <v>2046720</v>
      </c>
      <c r="R5" s="231">
        <v>0</v>
      </c>
      <c r="S5" s="232">
        <f aca="true" t="shared" si="0" ref="S5:S13">SUM(Q5:R5)</f>
        <v>2046720</v>
      </c>
      <c r="T5"/>
      <c r="U5"/>
      <c r="V5"/>
      <c r="W5"/>
      <c r="X5" s="282" t="s">
        <v>448</v>
      </c>
      <c r="Y5" s="233" t="s">
        <v>138</v>
      </c>
      <c r="Z5" s="228" t="s">
        <v>447</v>
      </c>
      <c r="AA5" s="230">
        <v>0</v>
      </c>
      <c r="AB5" s="230">
        <v>0</v>
      </c>
      <c r="AC5" s="232">
        <f aca="true" t="shared" si="1" ref="AC5:AC10">SUM(AB5)</f>
        <v>0</v>
      </c>
      <c r="AD5"/>
      <c r="AE5"/>
      <c r="AF5"/>
      <c r="AG5" s="282" t="s">
        <v>446</v>
      </c>
      <c r="AH5" s="229" t="s">
        <v>134</v>
      </c>
      <c r="AI5" s="228" t="s">
        <v>447</v>
      </c>
      <c r="AJ5" s="230">
        <v>701880</v>
      </c>
      <c r="AK5" s="230">
        <v>236825</v>
      </c>
      <c r="AL5" s="230">
        <v>0</v>
      </c>
      <c r="AM5" s="230">
        <f aca="true" t="shared" si="2" ref="AM5:AM15">SUM(AK5:AL5)</f>
        <v>236825</v>
      </c>
      <c r="AN5" s="246"/>
      <c r="AO5" s="234"/>
      <c r="AP5" s="233" t="s">
        <v>448</v>
      </c>
      <c r="AQ5" s="233" t="s">
        <v>138</v>
      </c>
      <c r="AR5" s="228" t="s">
        <v>447</v>
      </c>
      <c r="AS5" s="230">
        <v>0</v>
      </c>
      <c r="AT5" s="230">
        <v>0</v>
      </c>
      <c r="AU5" s="235">
        <f aca="true" t="shared" si="3" ref="AU5:AU11">SUM(AT5)</f>
        <v>0</v>
      </c>
      <c r="AV5"/>
      <c r="AW5"/>
      <c r="AX5"/>
      <c r="AY5" s="179" t="s">
        <v>448</v>
      </c>
      <c r="AZ5" s="233" t="s">
        <v>138</v>
      </c>
      <c r="BA5" s="228" t="s">
        <v>447</v>
      </c>
      <c r="BB5" s="230">
        <v>0</v>
      </c>
      <c r="BC5" s="230">
        <v>0</v>
      </c>
      <c r="BD5" s="235">
        <v>0</v>
      </c>
      <c r="BE5"/>
      <c r="BF5"/>
      <c r="BG5"/>
      <c r="BH5" s="179" t="s">
        <v>448</v>
      </c>
      <c r="BI5" s="233" t="s">
        <v>138</v>
      </c>
      <c r="BJ5" s="228" t="s">
        <v>447</v>
      </c>
      <c r="BK5" s="230">
        <v>0</v>
      </c>
      <c r="BL5" s="230">
        <v>0</v>
      </c>
      <c r="BM5" s="230">
        <v>0</v>
      </c>
      <c r="BN5" s="235">
        <f aca="true" t="shared" si="4" ref="BN5:BN10">SUM(BL5:BM5)</f>
        <v>0</v>
      </c>
      <c r="BO5" s="234"/>
      <c r="BP5" s="234"/>
      <c r="BQ5" s="282" t="s">
        <v>446</v>
      </c>
      <c r="BR5" s="229" t="s">
        <v>134</v>
      </c>
      <c r="BS5" s="228" t="s">
        <v>447</v>
      </c>
      <c r="BT5" s="230">
        <v>744720</v>
      </c>
      <c r="BU5" s="230">
        <v>300609</v>
      </c>
      <c r="BV5" s="230">
        <v>0</v>
      </c>
      <c r="BW5" s="235">
        <f aca="true" t="shared" si="5" ref="BW5:BW14">SUM(BU5:BV5)</f>
        <v>300609</v>
      </c>
      <c r="BX5" s="248"/>
      <c r="BY5" s="248"/>
      <c r="BZ5" s="179" t="s">
        <v>446</v>
      </c>
      <c r="CA5" s="229" t="s">
        <v>135</v>
      </c>
      <c r="CB5" s="228" t="s">
        <v>447</v>
      </c>
      <c r="CC5" s="230">
        <v>0</v>
      </c>
      <c r="CD5" s="230">
        <v>0</v>
      </c>
      <c r="CE5" s="231">
        <v>0</v>
      </c>
      <c r="CF5" s="232">
        <v>0</v>
      </c>
      <c r="CG5" s="235">
        <f aca="true" t="shared" si="6" ref="CG5:CG15">SUM(CD5:CF5)</f>
        <v>0</v>
      </c>
      <c r="CH5"/>
    </row>
    <row r="6" spans="2:86" ht="18.75">
      <c r="B6"/>
      <c r="C6" s="228" t="s">
        <v>133</v>
      </c>
      <c r="D6" s="228" t="s">
        <v>133</v>
      </c>
      <c r="E6" s="228" t="s">
        <v>447</v>
      </c>
      <c r="F6" s="230">
        <v>1252080</v>
      </c>
      <c r="G6" s="230">
        <v>946150</v>
      </c>
      <c r="H6" s="235">
        <f>SUM(G6)</f>
        <v>946150</v>
      </c>
      <c r="I6"/>
      <c r="J6"/>
      <c r="K6"/>
      <c r="L6"/>
      <c r="M6" s="181"/>
      <c r="N6" s="229" t="s">
        <v>134</v>
      </c>
      <c r="O6" s="228" t="s">
        <v>447</v>
      </c>
      <c r="P6" s="230">
        <v>5251740</v>
      </c>
      <c r="Q6" s="230">
        <v>2109400</v>
      </c>
      <c r="R6" s="230">
        <v>875673</v>
      </c>
      <c r="S6" s="232">
        <f t="shared" si="0"/>
        <v>2985073</v>
      </c>
      <c r="T6"/>
      <c r="U6"/>
      <c r="V6"/>
      <c r="W6"/>
      <c r="X6" s="282"/>
      <c r="Y6" s="233" t="s">
        <v>139</v>
      </c>
      <c r="Z6" s="228" t="s">
        <v>447</v>
      </c>
      <c r="AA6" s="230">
        <v>310000</v>
      </c>
      <c r="AB6" s="230">
        <v>174534</v>
      </c>
      <c r="AC6" s="232">
        <f t="shared" si="1"/>
        <v>174534</v>
      </c>
      <c r="AD6"/>
      <c r="AE6"/>
      <c r="AF6"/>
      <c r="AG6" s="282"/>
      <c r="AH6" s="229" t="s">
        <v>134</v>
      </c>
      <c r="AI6" s="228" t="s">
        <v>449</v>
      </c>
      <c r="AJ6" s="230"/>
      <c r="AK6" s="230">
        <v>1360029</v>
      </c>
      <c r="AL6" s="230">
        <v>0</v>
      </c>
      <c r="AM6" s="230">
        <f t="shared" si="2"/>
        <v>1360029</v>
      </c>
      <c r="AN6" s="246"/>
      <c r="AO6" s="234"/>
      <c r="AP6" s="233"/>
      <c r="AQ6" s="233" t="s">
        <v>139</v>
      </c>
      <c r="AR6" s="228" t="s">
        <v>447</v>
      </c>
      <c r="AS6" s="230">
        <v>438000</v>
      </c>
      <c r="AT6" s="230">
        <v>254400</v>
      </c>
      <c r="AU6" s="235">
        <f t="shared" si="3"/>
        <v>254400</v>
      </c>
      <c r="AV6"/>
      <c r="AW6"/>
      <c r="AX6"/>
      <c r="AY6" s="180"/>
      <c r="AZ6" s="233" t="s">
        <v>139</v>
      </c>
      <c r="BA6" s="228" t="s">
        <v>447</v>
      </c>
      <c r="BB6" s="230">
        <v>120000</v>
      </c>
      <c r="BC6" s="230">
        <v>17700</v>
      </c>
      <c r="BD6" s="235">
        <v>17700</v>
      </c>
      <c r="BE6"/>
      <c r="BF6"/>
      <c r="BG6"/>
      <c r="BH6" s="180"/>
      <c r="BI6" s="233" t="s">
        <v>139</v>
      </c>
      <c r="BJ6" s="228" t="s">
        <v>447</v>
      </c>
      <c r="BK6" s="230">
        <v>470000</v>
      </c>
      <c r="BL6" s="230">
        <v>143535</v>
      </c>
      <c r="BM6" s="230">
        <v>197241</v>
      </c>
      <c r="BN6" s="235">
        <f t="shared" si="4"/>
        <v>340776</v>
      </c>
      <c r="BO6" s="234"/>
      <c r="BP6" s="234"/>
      <c r="BQ6" s="282"/>
      <c r="BR6" s="229" t="s">
        <v>134</v>
      </c>
      <c r="BS6" s="228" t="s">
        <v>449</v>
      </c>
      <c r="BT6" s="230">
        <v>0</v>
      </c>
      <c r="BU6" s="230">
        <v>0</v>
      </c>
      <c r="BV6" s="230">
        <v>0</v>
      </c>
      <c r="BW6" s="235">
        <f t="shared" si="5"/>
        <v>0</v>
      </c>
      <c r="BX6" s="248"/>
      <c r="BY6" s="248"/>
      <c r="BZ6" s="181"/>
      <c r="CA6" s="229" t="s">
        <v>134</v>
      </c>
      <c r="CB6" s="228" t="s">
        <v>447</v>
      </c>
      <c r="CC6" s="230">
        <v>978480</v>
      </c>
      <c r="CD6" s="230">
        <v>399060</v>
      </c>
      <c r="CE6" s="230">
        <v>0</v>
      </c>
      <c r="CF6" s="232">
        <v>0</v>
      </c>
      <c r="CG6" s="235">
        <f t="shared" si="6"/>
        <v>399060</v>
      </c>
      <c r="CH6"/>
    </row>
    <row r="7" spans="2:86" ht="18.75">
      <c r="B7"/>
      <c r="C7" s="228" t="s">
        <v>133</v>
      </c>
      <c r="D7" s="228" t="s">
        <v>133</v>
      </c>
      <c r="E7" s="229" t="s">
        <v>449</v>
      </c>
      <c r="F7" s="229"/>
      <c r="G7" s="235">
        <v>6181922</v>
      </c>
      <c r="H7" s="235">
        <f>SUM(G7)</f>
        <v>6181922</v>
      </c>
      <c r="I7"/>
      <c r="J7"/>
      <c r="K7"/>
      <c r="L7"/>
      <c r="M7" s="282" t="s">
        <v>448</v>
      </c>
      <c r="N7" s="229" t="s">
        <v>138</v>
      </c>
      <c r="O7" s="228" t="s">
        <v>447</v>
      </c>
      <c r="P7" s="230">
        <v>684000</v>
      </c>
      <c r="Q7" s="230">
        <v>71945</v>
      </c>
      <c r="R7" s="230">
        <v>15431</v>
      </c>
      <c r="S7" s="232">
        <f t="shared" si="0"/>
        <v>87376</v>
      </c>
      <c r="T7"/>
      <c r="U7"/>
      <c r="V7"/>
      <c r="W7"/>
      <c r="X7" s="282"/>
      <c r="Y7" s="233" t="s">
        <v>139</v>
      </c>
      <c r="Z7" s="228" t="s">
        <v>450</v>
      </c>
      <c r="AA7" s="230">
        <v>0</v>
      </c>
      <c r="AB7" s="230">
        <v>0</v>
      </c>
      <c r="AC7" s="232">
        <f t="shared" si="1"/>
        <v>0</v>
      </c>
      <c r="AD7"/>
      <c r="AE7"/>
      <c r="AF7"/>
      <c r="AG7" s="282" t="s">
        <v>448</v>
      </c>
      <c r="AH7" s="229" t="s">
        <v>138</v>
      </c>
      <c r="AI7" s="228" t="s">
        <v>447</v>
      </c>
      <c r="AJ7" s="230">
        <v>110000</v>
      </c>
      <c r="AK7" s="230">
        <v>0</v>
      </c>
      <c r="AL7" s="230">
        <v>0</v>
      </c>
      <c r="AM7" s="230">
        <f t="shared" si="2"/>
        <v>0</v>
      </c>
      <c r="AN7" s="246"/>
      <c r="AO7" s="234"/>
      <c r="AP7" s="233"/>
      <c r="AQ7" s="233" t="s">
        <v>139</v>
      </c>
      <c r="AR7" s="228" t="s">
        <v>450</v>
      </c>
      <c r="AS7" s="230">
        <v>0</v>
      </c>
      <c r="AT7" s="230">
        <v>17200</v>
      </c>
      <c r="AU7" s="235">
        <f t="shared" si="3"/>
        <v>17200</v>
      </c>
      <c r="AV7"/>
      <c r="AW7"/>
      <c r="AX7"/>
      <c r="AY7" s="180"/>
      <c r="AZ7" s="233" t="s">
        <v>139</v>
      </c>
      <c r="BA7" s="228" t="s">
        <v>450</v>
      </c>
      <c r="BB7" s="230">
        <v>0</v>
      </c>
      <c r="BC7" s="230">
        <v>0</v>
      </c>
      <c r="BD7" s="235">
        <v>0</v>
      </c>
      <c r="BE7"/>
      <c r="BF7"/>
      <c r="BG7"/>
      <c r="BH7" s="180"/>
      <c r="BI7" s="233" t="s">
        <v>139</v>
      </c>
      <c r="BJ7" s="228" t="s">
        <v>450</v>
      </c>
      <c r="BK7" s="230"/>
      <c r="BL7" s="230">
        <v>0</v>
      </c>
      <c r="BM7" s="230">
        <v>0</v>
      </c>
      <c r="BN7" s="235">
        <f t="shared" si="4"/>
        <v>0</v>
      </c>
      <c r="BO7" s="234"/>
      <c r="BP7" s="234"/>
      <c r="BQ7" s="282" t="s">
        <v>448</v>
      </c>
      <c r="BR7" s="229" t="s">
        <v>138</v>
      </c>
      <c r="BS7" s="228" t="s">
        <v>447</v>
      </c>
      <c r="BT7" s="230">
        <v>88400</v>
      </c>
      <c r="BU7" s="230">
        <v>12000</v>
      </c>
      <c r="BV7" s="230">
        <v>0</v>
      </c>
      <c r="BW7" s="235">
        <f t="shared" si="5"/>
        <v>12000</v>
      </c>
      <c r="BX7" s="248"/>
      <c r="BY7" s="248"/>
      <c r="BZ7" s="282" t="s">
        <v>448</v>
      </c>
      <c r="CA7" s="229" t="s">
        <v>138</v>
      </c>
      <c r="CB7" s="228" t="s">
        <v>447</v>
      </c>
      <c r="CC7" s="230">
        <v>82000</v>
      </c>
      <c r="CD7" s="230">
        <v>10000</v>
      </c>
      <c r="CE7" s="230">
        <v>0</v>
      </c>
      <c r="CF7" s="232">
        <v>0</v>
      </c>
      <c r="CG7" s="235">
        <f t="shared" si="6"/>
        <v>10000</v>
      </c>
      <c r="CH7"/>
    </row>
    <row r="8" spans="2:86" ht="18.75">
      <c r="B8"/>
      <c r="C8" s="229"/>
      <c r="D8" s="229"/>
      <c r="E8" s="229"/>
      <c r="F8" s="229"/>
      <c r="G8" s="229"/>
      <c r="H8" s="229"/>
      <c r="I8"/>
      <c r="J8"/>
      <c r="K8"/>
      <c r="L8"/>
      <c r="M8" s="282"/>
      <c r="N8" s="229" t="s">
        <v>139</v>
      </c>
      <c r="O8" s="228" t="s">
        <v>447</v>
      </c>
      <c r="P8" s="230">
        <v>1359400</v>
      </c>
      <c r="Q8" s="230">
        <v>389187</v>
      </c>
      <c r="R8" s="230">
        <v>6830</v>
      </c>
      <c r="S8" s="232">
        <f t="shared" si="0"/>
        <v>396017</v>
      </c>
      <c r="T8"/>
      <c r="U8"/>
      <c r="V8"/>
      <c r="W8"/>
      <c r="X8" s="282"/>
      <c r="Y8" s="233" t="s">
        <v>140</v>
      </c>
      <c r="Z8" s="228" t="s">
        <v>447</v>
      </c>
      <c r="AA8" s="230">
        <v>20000</v>
      </c>
      <c r="AB8" s="230">
        <v>14200</v>
      </c>
      <c r="AC8" s="232">
        <f t="shared" si="1"/>
        <v>14200</v>
      </c>
      <c r="AD8"/>
      <c r="AE8"/>
      <c r="AF8"/>
      <c r="AG8" s="282"/>
      <c r="AH8" s="229" t="s">
        <v>138</v>
      </c>
      <c r="AI8" s="228" t="s">
        <v>449</v>
      </c>
      <c r="AJ8" s="230"/>
      <c r="AK8" s="230">
        <v>9500</v>
      </c>
      <c r="AL8" s="230">
        <v>0</v>
      </c>
      <c r="AM8" s="230">
        <f t="shared" si="2"/>
        <v>9500</v>
      </c>
      <c r="AN8" s="246"/>
      <c r="AO8" s="234"/>
      <c r="AP8" s="233"/>
      <c r="AQ8" s="233" t="s">
        <v>140</v>
      </c>
      <c r="AR8" s="228" t="s">
        <v>447</v>
      </c>
      <c r="AS8" s="230">
        <v>50000</v>
      </c>
      <c r="AT8" s="230">
        <v>9800</v>
      </c>
      <c r="AU8" s="235">
        <f t="shared" si="3"/>
        <v>9800</v>
      </c>
      <c r="AV8"/>
      <c r="AW8"/>
      <c r="AX8"/>
      <c r="AY8" s="180"/>
      <c r="AZ8" s="233" t="s">
        <v>140</v>
      </c>
      <c r="BA8" s="228" t="s">
        <v>447</v>
      </c>
      <c r="BB8" s="230">
        <v>0</v>
      </c>
      <c r="BC8" s="230">
        <v>0</v>
      </c>
      <c r="BD8" s="235">
        <v>0</v>
      </c>
      <c r="BE8"/>
      <c r="BF8"/>
      <c r="BG8"/>
      <c r="BH8" s="180"/>
      <c r="BI8" s="233" t="s">
        <v>140</v>
      </c>
      <c r="BJ8" s="228" t="s">
        <v>447</v>
      </c>
      <c r="BK8" s="230">
        <v>40000</v>
      </c>
      <c r="BL8" s="230">
        <v>39875</v>
      </c>
      <c r="BM8" s="230">
        <v>0</v>
      </c>
      <c r="BN8" s="235">
        <f t="shared" si="4"/>
        <v>39875</v>
      </c>
      <c r="BO8" s="234"/>
      <c r="BP8" s="234"/>
      <c r="BQ8" s="282"/>
      <c r="BR8" s="229" t="s">
        <v>138</v>
      </c>
      <c r="BS8" s="228" t="s">
        <v>449</v>
      </c>
      <c r="BT8" s="230"/>
      <c r="BU8" s="230">
        <v>0</v>
      </c>
      <c r="BV8" s="230">
        <v>0</v>
      </c>
      <c r="BW8" s="235">
        <f t="shared" si="5"/>
        <v>0</v>
      </c>
      <c r="BX8" s="248"/>
      <c r="BY8" s="248"/>
      <c r="BZ8" s="282"/>
      <c r="CA8" s="229" t="s">
        <v>139</v>
      </c>
      <c r="CB8" s="228" t="s">
        <v>447</v>
      </c>
      <c r="CC8" s="230">
        <v>550000</v>
      </c>
      <c r="CD8" s="230">
        <v>107080</v>
      </c>
      <c r="CE8" s="230">
        <v>0</v>
      </c>
      <c r="CF8" s="235">
        <v>104500</v>
      </c>
      <c r="CG8" s="235">
        <f t="shared" si="6"/>
        <v>211580</v>
      </c>
      <c r="CH8"/>
    </row>
    <row r="9" spans="2:86" ht="37.5">
      <c r="B9"/>
      <c r="C9" s="182" t="s">
        <v>113</v>
      </c>
      <c r="D9" s="183"/>
      <c r="E9" s="184"/>
      <c r="F9" s="236">
        <f>SUM(F6:F8)</f>
        <v>1252080</v>
      </c>
      <c r="G9" s="236">
        <f>SUM(G6:G8)</f>
        <v>7128072</v>
      </c>
      <c r="H9" s="236">
        <f>SUM(H6:H8)</f>
        <v>7128072</v>
      </c>
      <c r="I9"/>
      <c r="J9"/>
      <c r="K9"/>
      <c r="L9"/>
      <c r="M9" s="282"/>
      <c r="N9" s="237" t="s">
        <v>139</v>
      </c>
      <c r="O9" s="238" t="s">
        <v>451</v>
      </c>
      <c r="P9" s="230"/>
      <c r="Q9" s="230">
        <v>0</v>
      </c>
      <c r="R9" s="230">
        <v>0</v>
      </c>
      <c r="S9" s="232">
        <f t="shared" si="0"/>
        <v>0</v>
      </c>
      <c r="T9"/>
      <c r="U9"/>
      <c r="V9"/>
      <c r="W9"/>
      <c r="X9" s="179"/>
      <c r="Y9" s="233" t="s">
        <v>141</v>
      </c>
      <c r="Z9" s="228" t="s">
        <v>447</v>
      </c>
      <c r="AA9" s="230">
        <v>0</v>
      </c>
      <c r="AB9" s="230">
        <v>0</v>
      </c>
      <c r="AC9" s="232">
        <f t="shared" si="1"/>
        <v>0</v>
      </c>
      <c r="AD9"/>
      <c r="AE9"/>
      <c r="AF9"/>
      <c r="AG9" s="282"/>
      <c r="AH9" s="229" t="s">
        <v>139</v>
      </c>
      <c r="AI9" s="228" t="s">
        <v>447</v>
      </c>
      <c r="AJ9" s="230">
        <v>1877600</v>
      </c>
      <c r="AK9" s="230">
        <v>159180</v>
      </c>
      <c r="AL9" s="230">
        <v>754760</v>
      </c>
      <c r="AM9" s="230">
        <f t="shared" si="2"/>
        <v>913940</v>
      </c>
      <c r="AN9" s="246"/>
      <c r="AO9" s="234"/>
      <c r="AP9" s="233"/>
      <c r="AQ9" s="233" t="s">
        <v>141</v>
      </c>
      <c r="AR9" s="228" t="s">
        <v>447</v>
      </c>
      <c r="AS9" s="230">
        <v>0</v>
      </c>
      <c r="AT9" s="230">
        <v>0</v>
      </c>
      <c r="AU9" s="235">
        <f t="shared" si="3"/>
        <v>0</v>
      </c>
      <c r="AV9"/>
      <c r="AW9"/>
      <c r="AX9"/>
      <c r="AY9" s="181"/>
      <c r="AZ9" s="233" t="s">
        <v>141</v>
      </c>
      <c r="BA9" s="228" t="s">
        <v>447</v>
      </c>
      <c r="BB9" s="230">
        <v>0</v>
      </c>
      <c r="BC9" s="230">
        <v>0</v>
      </c>
      <c r="BD9" s="235">
        <v>0</v>
      </c>
      <c r="BE9"/>
      <c r="BF9"/>
      <c r="BG9"/>
      <c r="BH9" s="181"/>
      <c r="BI9" s="233" t="s">
        <v>141</v>
      </c>
      <c r="BJ9" s="228" t="s">
        <v>447</v>
      </c>
      <c r="BK9" s="230">
        <v>0</v>
      </c>
      <c r="BL9" s="230">
        <v>0</v>
      </c>
      <c r="BM9" s="230">
        <v>0</v>
      </c>
      <c r="BN9" s="235">
        <f t="shared" si="4"/>
        <v>0</v>
      </c>
      <c r="BO9" s="234"/>
      <c r="BP9" s="234"/>
      <c r="BQ9" s="282"/>
      <c r="BR9" s="229" t="s">
        <v>139</v>
      </c>
      <c r="BS9" s="228" t="s">
        <v>447</v>
      </c>
      <c r="BT9" s="230">
        <v>320000</v>
      </c>
      <c r="BU9" s="230">
        <v>36490</v>
      </c>
      <c r="BV9" s="230">
        <v>0</v>
      </c>
      <c r="BW9" s="235">
        <f t="shared" si="5"/>
        <v>36490</v>
      </c>
      <c r="BX9" s="248"/>
      <c r="BY9" s="248"/>
      <c r="BZ9" s="282"/>
      <c r="CA9" s="237" t="s">
        <v>139</v>
      </c>
      <c r="CB9" s="238" t="s">
        <v>451</v>
      </c>
      <c r="CC9" s="230"/>
      <c r="CD9" s="230">
        <v>0</v>
      </c>
      <c r="CE9" s="230">
        <v>0</v>
      </c>
      <c r="CF9" s="232">
        <v>0</v>
      </c>
      <c r="CG9" s="235">
        <f t="shared" si="6"/>
        <v>0</v>
      </c>
      <c r="CH9"/>
    </row>
    <row r="10" spans="2:86" ht="18.75">
      <c r="B10"/>
      <c r="C10" s="234"/>
      <c r="D10" s="234"/>
      <c r="E10" s="234"/>
      <c r="F10" s="234"/>
      <c r="G10" s="234"/>
      <c r="H10" s="234"/>
      <c r="I10"/>
      <c r="J10"/>
      <c r="K10"/>
      <c r="L10"/>
      <c r="M10" s="282"/>
      <c r="N10" s="229" t="s">
        <v>140</v>
      </c>
      <c r="O10" s="228" t="s">
        <v>447</v>
      </c>
      <c r="P10" s="230">
        <v>636000</v>
      </c>
      <c r="Q10" s="230">
        <v>268635</v>
      </c>
      <c r="R10" s="230">
        <v>28820</v>
      </c>
      <c r="S10" s="232">
        <f t="shared" si="0"/>
        <v>297455</v>
      </c>
      <c r="T10"/>
      <c r="U10"/>
      <c r="V10"/>
      <c r="W10"/>
      <c r="X10" s="229" t="s">
        <v>452</v>
      </c>
      <c r="Y10" s="233" t="s">
        <v>143</v>
      </c>
      <c r="Z10" s="228" t="s">
        <v>447</v>
      </c>
      <c r="AA10" s="230">
        <v>74500</v>
      </c>
      <c r="AB10" s="230">
        <v>72500</v>
      </c>
      <c r="AC10" s="232">
        <f t="shared" si="1"/>
        <v>72500</v>
      </c>
      <c r="AD10"/>
      <c r="AE10"/>
      <c r="AF10"/>
      <c r="AG10" s="282"/>
      <c r="AH10" s="229" t="s">
        <v>139</v>
      </c>
      <c r="AI10" s="228" t="s">
        <v>449</v>
      </c>
      <c r="AJ10" s="230"/>
      <c r="AK10" s="230">
        <v>0</v>
      </c>
      <c r="AL10" s="230">
        <v>0</v>
      </c>
      <c r="AM10" s="230">
        <f t="shared" si="2"/>
        <v>0</v>
      </c>
      <c r="AN10" s="246"/>
      <c r="AO10" s="234"/>
      <c r="AP10" s="229" t="s">
        <v>453</v>
      </c>
      <c r="AQ10" s="233" t="s">
        <v>142</v>
      </c>
      <c r="AR10" s="228" t="s">
        <v>447</v>
      </c>
      <c r="AS10" s="230">
        <v>195000</v>
      </c>
      <c r="AT10" s="230">
        <v>0</v>
      </c>
      <c r="AU10" s="235">
        <f t="shared" si="3"/>
        <v>0</v>
      </c>
      <c r="AV10"/>
      <c r="AW10"/>
      <c r="AX10"/>
      <c r="AY10" s="229" t="s">
        <v>453</v>
      </c>
      <c r="AZ10" s="233" t="s">
        <v>142</v>
      </c>
      <c r="BA10" s="228" t="s">
        <v>447</v>
      </c>
      <c r="BB10" s="230">
        <v>40000</v>
      </c>
      <c r="BC10" s="230">
        <v>40000</v>
      </c>
      <c r="BD10" s="235">
        <v>40000</v>
      </c>
      <c r="BE10"/>
      <c r="BF10"/>
      <c r="BG10"/>
      <c r="BH10" s="229" t="s">
        <v>453</v>
      </c>
      <c r="BI10" s="233" t="s">
        <v>142</v>
      </c>
      <c r="BJ10" s="228" t="s">
        <v>447</v>
      </c>
      <c r="BK10" s="230">
        <v>95000</v>
      </c>
      <c r="BL10" s="230">
        <v>0</v>
      </c>
      <c r="BM10" s="230">
        <v>55000</v>
      </c>
      <c r="BN10" s="235">
        <f t="shared" si="4"/>
        <v>55000</v>
      </c>
      <c r="BO10" s="234"/>
      <c r="BP10" s="234"/>
      <c r="BQ10" s="282"/>
      <c r="BR10" s="229" t="s">
        <v>139</v>
      </c>
      <c r="BS10" s="228" t="s">
        <v>449</v>
      </c>
      <c r="BT10" s="230">
        <v>0</v>
      </c>
      <c r="BU10" s="230">
        <v>0</v>
      </c>
      <c r="BV10" s="230">
        <v>0</v>
      </c>
      <c r="BW10" s="235">
        <f t="shared" si="5"/>
        <v>0</v>
      </c>
      <c r="BX10" s="248"/>
      <c r="BY10" s="248"/>
      <c r="BZ10" s="282"/>
      <c r="CA10" s="229" t="s">
        <v>140</v>
      </c>
      <c r="CB10" s="228" t="s">
        <v>447</v>
      </c>
      <c r="CC10" s="230">
        <v>322500</v>
      </c>
      <c r="CD10" s="230">
        <v>79075</v>
      </c>
      <c r="CE10" s="230">
        <v>0</v>
      </c>
      <c r="CF10" s="232">
        <v>62500</v>
      </c>
      <c r="CG10" s="235">
        <f t="shared" si="6"/>
        <v>141575</v>
      </c>
      <c r="CH10"/>
    </row>
    <row r="11" spans="2:86" ht="18.75">
      <c r="B11"/>
      <c r="C11" s="234"/>
      <c r="D11" s="234"/>
      <c r="E11" s="234"/>
      <c r="F11" s="234"/>
      <c r="G11" s="234"/>
      <c r="H11" s="234"/>
      <c r="I11"/>
      <c r="J11"/>
      <c r="K11"/>
      <c r="L11"/>
      <c r="M11" s="179"/>
      <c r="N11" s="229" t="s">
        <v>141</v>
      </c>
      <c r="O11" s="228" t="s">
        <v>447</v>
      </c>
      <c r="P11" s="230">
        <v>315000</v>
      </c>
      <c r="Q11" s="230">
        <v>143807.85</v>
      </c>
      <c r="R11" s="230">
        <v>0</v>
      </c>
      <c r="S11" s="232">
        <f t="shared" si="0"/>
        <v>143807.85</v>
      </c>
      <c r="T11"/>
      <c r="U11"/>
      <c r="V11"/>
      <c r="W11"/>
      <c r="X11" s="410" t="s">
        <v>113</v>
      </c>
      <c r="Y11" s="410"/>
      <c r="Z11" s="410"/>
      <c r="AA11" s="239">
        <v>404500</v>
      </c>
      <c r="AB11" s="239">
        <f>SUM(AB5:AB10)</f>
        <v>261234</v>
      </c>
      <c r="AC11" s="232">
        <f>SUM(AC5:AC10)</f>
        <v>261234</v>
      </c>
      <c r="AD11"/>
      <c r="AE11"/>
      <c r="AF11"/>
      <c r="AG11" s="282"/>
      <c r="AH11" s="229" t="s">
        <v>140</v>
      </c>
      <c r="AI11" s="228" t="s">
        <v>447</v>
      </c>
      <c r="AJ11" s="230">
        <v>1196480</v>
      </c>
      <c r="AK11" s="230">
        <v>44180</v>
      </c>
      <c r="AL11" s="230">
        <v>500311.78</v>
      </c>
      <c r="AM11" s="230">
        <f t="shared" si="2"/>
        <v>544491.78</v>
      </c>
      <c r="AN11" s="246"/>
      <c r="AO11" s="234"/>
      <c r="AP11" s="410" t="s">
        <v>113</v>
      </c>
      <c r="AQ11" s="410"/>
      <c r="AR11" s="410"/>
      <c r="AS11" s="240">
        <f>SUM(AS5:AS10)</f>
        <v>683000</v>
      </c>
      <c r="AT11" s="240">
        <f>SUM(AT5:AT10)</f>
        <v>281400</v>
      </c>
      <c r="AU11" s="236">
        <f t="shared" si="3"/>
        <v>281400</v>
      </c>
      <c r="AV11"/>
      <c r="AW11"/>
      <c r="AX11"/>
      <c r="AY11" s="410" t="s">
        <v>113</v>
      </c>
      <c r="AZ11" s="410"/>
      <c r="BA11" s="410"/>
      <c r="BB11" s="239">
        <v>160000</v>
      </c>
      <c r="BC11" s="239">
        <v>57700</v>
      </c>
      <c r="BD11" s="232">
        <v>57700</v>
      </c>
      <c r="BE11"/>
      <c r="BF11"/>
      <c r="BG11"/>
      <c r="BH11" s="410" t="s">
        <v>113</v>
      </c>
      <c r="BI11" s="410"/>
      <c r="BJ11" s="410"/>
      <c r="BK11" s="239">
        <v>605000</v>
      </c>
      <c r="BL11" s="239">
        <f>SUM(BL5:BL10)</f>
        <v>183410</v>
      </c>
      <c r="BM11" s="239">
        <f>SUM(BM5:BM10)</f>
        <v>252241</v>
      </c>
      <c r="BN11" s="232">
        <f>SUM(BN5:BN10)</f>
        <v>435651</v>
      </c>
      <c r="BO11" s="234"/>
      <c r="BP11" s="234"/>
      <c r="BQ11" s="282"/>
      <c r="BR11" s="229" t="s">
        <v>140</v>
      </c>
      <c r="BS11" s="228" t="s">
        <v>447</v>
      </c>
      <c r="BT11" s="230">
        <v>42400</v>
      </c>
      <c r="BU11" s="230">
        <v>7990</v>
      </c>
      <c r="BV11" s="230">
        <v>0</v>
      </c>
      <c r="BW11" s="235">
        <f t="shared" si="5"/>
        <v>7990</v>
      </c>
      <c r="BX11" s="248"/>
      <c r="BY11" s="248"/>
      <c r="BZ11" s="179"/>
      <c r="CA11" s="229" t="s">
        <v>141</v>
      </c>
      <c r="CB11" s="228" t="s">
        <v>447</v>
      </c>
      <c r="CC11" s="230">
        <v>0</v>
      </c>
      <c r="CD11" s="230">
        <v>0</v>
      </c>
      <c r="CE11" s="230">
        <v>0</v>
      </c>
      <c r="CF11" s="232">
        <v>0</v>
      </c>
      <c r="CG11" s="235">
        <f t="shared" si="6"/>
        <v>0</v>
      </c>
      <c r="CH11"/>
    </row>
    <row r="12" spans="2:86" ht="18.75">
      <c r="B12"/>
      <c r="C12" s="234"/>
      <c r="D12" s="234"/>
      <c r="E12" s="234"/>
      <c r="F12" s="234"/>
      <c r="G12" s="234"/>
      <c r="H12" s="234"/>
      <c r="I12"/>
      <c r="J12"/>
      <c r="K12"/>
      <c r="L12"/>
      <c r="M12" s="229" t="s">
        <v>452</v>
      </c>
      <c r="N12" s="229" t="s">
        <v>143</v>
      </c>
      <c r="O12" s="228" t="s">
        <v>447</v>
      </c>
      <c r="P12" s="230">
        <v>133000</v>
      </c>
      <c r="Q12" s="230">
        <v>26000</v>
      </c>
      <c r="R12" s="230">
        <v>7000</v>
      </c>
      <c r="S12" s="232">
        <f t="shared" si="0"/>
        <v>33000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 s="282"/>
      <c r="AH12" s="229" t="s">
        <v>140</v>
      </c>
      <c r="AI12" s="228" t="s">
        <v>449</v>
      </c>
      <c r="AJ12" s="230"/>
      <c r="AK12" s="230">
        <v>0</v>
      </c>
      <c r="AL12" s="230">
        <v>365500</v>
      </c>
      <c r="AM12" s="230">
        <f t="shared" si="2"/>
        <v>365500</v>
      </c>
      <c r="AN12" s="246"/>
      <c r="AO12" s="234"/>
      <c r="AP12" s="241"/>
      <c r="AQ12" s="241"/>
      <c r="AR12" s="241"/>
      <c r="AS12" s="234"/>
      <c r="AT12" s="234"/>
      <c r="AU12" s="234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 s="282"/>
      <c r="BR12" s="229" t="s">
        <v>140</v>
      </c>
      <c r="BS12" s="228" t="s">
        <v>449</v>
      </c>
      <c r="BT12" s="230">
        <v>0</v>
      </c>
      <c r="BU12" s="230">
        <v>0</v>
      </c>
      <c r="BV12" s="230">
        <v>0</v>
      </c>
      <c r="BW12" s="235">
        <f t="shared" si="5"/>
        <v>0</v>
      </c>
      <c r="BX12" s="248"/>
      <c r="BY12" s="248"/>
      <c r="BZ12" s="179" t="s">
        <v>452</v>
      </c>
      <c r="CA12" s="229" t="s">
        <v>143</v>
      </c>
      <c r="CB12" s="228" t="s">
        <v>447</v>
      </c>
      <c r="CC12" s="230">
        <v>15000</v>
      </c>
      <c r="CD12" s="230">
        <v>15000</v>
      </c>
      <c r="CE12" s="230">
        <v>0</v>
      </c>
      <c r="CF12" s="232">
        <v>0</v>
      </c>
      <c r="CG12" s="235">
        <f t="shared" si="6"/>
        <v>15000</v>
      </c>
      <c r="CH12"/>
    </row>
    <row r="13" spans="2:86" ht="18.75">
      <c r="B13"/>
      <c r="C13" s="234"/>
      <c r="D13" s="234"/>
      <c r="E13" s="234"/>
      <c r="F13" s="234"/>
      <c r="G13" s="234"/>
      <c r="H13" s="234"/>
      <c r="I13"/>
      <c r="J13"/>
      <c r="K13"/>
      <c r="L13"/>
      <c r="M13" s="229" t="s">
        <v>453</v>
      </c>
      <c r="N13" s="229" t="s">
        <v>142</v>
      </c>
      <c r="O13" s="228" t="s">
        <v>447</v>
      </c>
      <c r="P13" s="230">
        <v>30000</v>
      </c>
      <c r="Q13" s="230">
        <v>30000</v>
      </c>
      <c r="R13" s="230">
        <v>0</v>
      </c>
      <c r="S13" s="232">
        <f t="shared" si="0"/>
        <v>30000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 s="282"/>
      <c r="AH13" s="229" t="s">
        <v>141</v>
      </c>
      <c r="AI13" s="228" t="s">
        <v>447</v>
      </c>
      <c r="AJ13" s="230">
        <v>44000</v>
      </c>
      <c r="AK13" s="230">
        <v>13416.4</v>
      </c>
      <c r="AL13" s="230">
        <v>0</v>
      </c>
      <c r="AM13" s="230">
        <f t="shared" si="2"/>
        <v>13416.4</v>
      </c>
      <c r="AN13" s="246"/>
      <c r="AO13" s="234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 s="282"/>
      <c r="BR13" s="229" t="s">
        <v>141</v>
      </c>
      <c r="BS13" s="228" t="s">
        <v>447</v>
      </c>
      <c r="BT13" s="230">
        <v>0</v>
      </c>
      <c r="BU13" s="230">
        <v>0</v>
      </c>
      <c r="BV13" s="230">
        <v>0</v>
      </c>
      <c r="BW13" s="235">
        <f t="shared" si="5"/>
        <v>0</v>
      </c>
      <c r="BX13" s="248"/>
      <c r="BY13" s="248"/>
      <c r="BZ13" s="180"/>
      <c r="CA13" s="229" t="s">
        <v>144</v>
      </c>
      <c r="CB13" s="228" t="s">
        <v>447</v>
      </c>
      <c r="CC13" s="230">
        <v>1236300</v>
      </c>
      <c r="CD13" s="230">
        <v>0</v>
      </c>
      <c r="CE13" s="230">
        <v>1290460.75</v>
      </c>
      <c r="CF13" s="232">
        <v>0</v>
      </c>
      <c r="CG13" s="235">
        <f t="shared" si="6"/>
        <v>1290460.75</v>
      </c>
      <c r="CH13"/>
    </row>
    <row r="14" spans="2:86" ht="18.75">
      <c r="B14"/>
      <c r="C14"/>
      <c r="D14"/>
      <c r="E14"/>
      <c r="F14"/>
      <c r="G14"/>
      <c r="H14"/>
      <c r="I14"/>
      <c r="J14"/>
      <c r="K14"/>
      <c r="L14"/>
      <c r="M14" s="410" t="s">
        <v>113</v>
      </c>
      <c r="N14" s="410"/>
      <c r="O14" s="410"/>
      <c r="P14" s="232">
        <f>SUM(P5:P13)</f>
        <v>11498660</v>
      </c>
      <c r="Q14" s="232">
        <f>SUM(Q5:Q13)</f>
        <v>5085694.85</v>
      </c>
      <c r="R14" s="232">
        <f>SUM(R5:R13)</f>
        <v>933754</v>
      </c>
      <c r="S14" s="232">
        <f>SUM(S5:S13)</f>
        <v>6019448.85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 s="229" t="s">
        <v>452</v>
      </c>
      <c r="AH14" s="229" t="s">
        <v>143</v>
      </c>
      <c r="AI14" s="229"/>
      <c r="AJ14" s="230">
        <v>115000</v>
      </c>
      <c r="AK14" s="230">
        <v>15000</v>
      </c>
      <c r="AL14" s="230">
        <v>0</v>
      </c>
      <c r="AM14" s="230">
        <f t="shared" si="2"/>
        <v>15000</v>
      </c>
      <c r="AN14" s="246"/>
      <c r="AO14" s="23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 s="229" t="s">
        <v>452</v>
      </c>
      <c r="BR14" s="229" t="s">
        <v>143</v>
      </c>
      <c r="BS14" s="229"/>
      <c r="BT14" s="230">
        <v>15000</v>
      </c>
      <c r="BU14" s="230">
        <v>15000</v>
      </c>
      <c r="BV14" s="230">
        <v>0</v>
      </c>
      <c r="BW14" s="235">
        <f t="shared" si="5"/>
        <v>15000</v>
      </c>
      <c r="BX14" s="248"/>
      <c r="BY14" s="248"/>
      <c r="BZ14" s="181"/>
      <c r="CA14" s="242" t="s">
        <v>144</v>
      </c>
      <c r="CB14" s="228" t="s">
        <v>454</v>
      </c>
      <c r="CC14" s="235"/>
      <c r="CD14" s="235">
        <v>0</v>
      </c>
      <c r="CE14" s="235">
        <v>1563184.75</v>
      </c>
      <c r="CF14" s="235">
        <v>0</v>
      </c>
      <c r="CG14" s="235">
        <f t="shared" si="6"/>
        <v>1563184.75</v>
      </c>
      <c r="CH14"/>
    </row>
    <row r="15" spans="2:86" ht="18.7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 s="229" t="s">
        <v>453</v>
      </c>
      <c r="AH15" s="229" t="s">
        <v>142</v>
      </c>
      <c r="AI15" s="229"/>
      <c r="AJ15" s="230">
        <v>1227000</v>
      </c>
      <c r="AK15" s="230">
        <v>20000</v>
      </c>
      <c r="AL15" s="230">
        <v>852000</v>
      </c>
      <c r="AM15" s="230">
        <f t="shared" si="2"/>
        <v>872000</v>
      </c>
      <c r="AN15" s="246"/>
      <c r="AO15" s="234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 s="410" t="s">
        <v>113</v>
      </c>
      <c r="BR15" s="410"/>
      <c r="BS15" s="410"/>
      <c r="BT15" s="232">
        <f>SUM(BT5:BT14)</f>
        <v>1210520</v>
      </c>
      <c r="BU15" s="239">
        <f>SUM(BU5:BU14)</f>
        <v>372089</v>
      </c>
      <c r="BV15" s="239">
        <v>0</v>
      </c>
      <c r="BW15" s="232">
        <f>SUM(BW5:BW14)</f>
        <v>372089</v>
      </c>
      <c r="BX15" s="249"/>
      <c r="BY15" s="249"/>
      <c r="BZ15" s="242" t="s">
        <v>453</v>
      </c>
      <c r="CA15" s="242" t="s">
        <v>142</v>
      </c>
      <c r="CB15" s="228" t="s">
        <v>447</v>
      </c>
      <c r="CC15" s="235">
        <v>1430000</v>
      </c>
      <c r="CD15" s="235">
        <v>0</v>
      </c>
      <c r="CE15" s="235">
        <v>336886.01</v>
      </c>
      <c r="CF15" s="235">
        <v>0</v>
      </c>
      <c r="CG15" s="232">
        <f t="shared" si="6"/>
        <v>336886.01</v>
      </c>
      <c r="CH15"/>
    </row>
    <row r="16" spans="2:86" ht="18.7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 s="313" t="s">
        <v>113</v>
      </c>
      <c r="AH16" s="314"/>
      <c r="AI16" s="314"/>
      <c r="AJ16" s="243">
        <f>SUM(AJ5:AJ15)</f>
        <v>5271960</v>
      </c>
      <c r="AK16" s="239">
        <f>SUM(AK5:AK15)</f>
        <v>1858130.4</v>
      </c>
      <c r="AL16" s="239">
        <f>SUM(AL5:AL15)</f>
        <v>2472571.7800000003</v>
      </c>
      <c r="AM16" s="239">
        <f>SUM(AM5:AM15)</f>
        <v>4330702.18</v>
      </c>
      <c r="AN16" s="247"/>
      <c r="AO16" s="244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 s="410" t="s">
        <v>113</v>
      </c>
      <c r="CA16" s="410"/>
      <c r="CB16" s="410"/>
      <c r="CC16" s="232">
        <f>SUM(CC5:CC15)</f>
        <v>4614280</v>
      </c>
      <c r="CD16" s="232">
        <f>SUM(CD5:CD15)</f>
        <v>610215</v>
      </c>
      <c r="CE16" s="232">
        <f>SUM(CE5:CE15)</f>
        <v>3190531.51</v>
      </c>
      <c r="CF16" s="232">
        <f>SUM(CF5:CF15)</f>
        <v>167000</v>
      </c>
      <c r="CG16" s="232">
        <f>SUM(CG5:CG15)</f>
        <v>3967746.51</v>
      </c>
      <c r="CH16"/>
    </row>
  </sheetData>
  <sheetProtection/>
  <mergeCells count="48">
    <mergeCell ref="AP1:AV1"/>
    <mergeCell ref="AY1:BF1"/>
    <mergeCell ref="B1:J1"/>
    <mergeCell ref="M1:V1"/>
    <mergeCell ref="X1:AD1"/>
    <mergeCell ref="AG1:AM1"/>
    <mergeCell ref="BH1:BN1"/>
    <mergeCell ref="BQ1:BW1"/>
    <mergeCell ref="BZ1:CH1"/>
    <mergeCell ref="B2:J2"/>
    <mergeCell ref="M2:V2"/>
    <mergeCell ref="X2:AD2"/>
    <mergeCell ref="AG2:AM2"/>
    <mergeCell ref="AP2:AV2"/>
    <mergeCell ref="AY2:BF2"/>
    <mergeCell ref="BH2:BN2"/>
    <mergeCell ref="BQ2:BW2"/>
    <mergeCell ref="BZ2:CH2"/>
    <mergeCell ref="B3:J3"/>
    <mergeCell ref="M3:V3"/>
    <mergeCell ref="X3:AD3"/>
    <mergeCell ref="AG3:AM3"/>
    <mergeCell ref="AP3:AV3"/>
    <mergeCell ref="AY3:BF3"/>
    <mergeCell ref="BH3:BN3"/>
    <mergeCell ref="BQ3:BW3"/>
    <mergeCell ref="M14:O14"/>
    <mergeCell ref="BZ3:CH3"/>
    <mergeCell ref="M5:M6"/>
    <mergeCell ref="X5:X9"/>
    <mergeCell ref="AG5:AG6"/>
    <mergeCell ref="AY5:AY9"/>
    <mergeCell ref="BH5:BH9"/>
    <mergeCell ref="BQ5:BQ6"/>
    <mergeCell ref="BZ5:BZ6"/>
    <mergeCell ref="M7:M11"/>
    <mergeCell ref="C9:E9"/>
    <mergeCell ref="X11:Z11"/>
    <mergeCell ref="AP11:AR11"/>
    <mergeCell ref="AY11:BA11"/>
    <mergeCell ref="AG7:AG13"/>
    <mergeCell ref="BQ15:BS15"/>
    <mergeCell ref="AG16:AI16"/>
    <mergeCell ref="BZ16:CB16"/>
    <mergeCell ref="BQ7:BQ13"/>
    <mergeCell ref="BZ7:BZ11"/>
    <mergeCell ref="BZ12:BZ14"/>
    <mergeCell ref="BH11:BJ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4"/>
  <sheetViews>
    <sheetView view="pageBreakPreview" zoomScale="110" zoomScaleNormal="110" zoomScaleSheetLayoutView="110" zoomScalePageLayoutView="0" workbookViewId="0" topLeftCell="A1">
      <selection activeCell="E22" sqref="E22"/>
    </sheetView>
  </sheetViews>
  <sheetFormatPr defaultColWidth="9.00390625" defaultRowHeight="14.25"/>
  <cols>
    <col min="1" max="1" width="6.50390625" style="271" customWidth="1"/>
    <col min="2" max="2" width="9.25390625" style="271" customWidth="1"/>
    <col min="3" max="3" width="7.875" style="271" customWidth="1"/>
    <col min="4" max="4" width="7.375" style="271" customWidth="1"/>
    <col min="5" max="5" width="7.25390625" style="271" customWidth="1"/>
    <col min="6" max="6" width="7.875" style="271" customWidth="1"/>
    <col min="7" max="7" width="8.125" style="271" customWidth="1"/>
    <col min="8" max="8" width="7.125" style="271" customWidth="1"/>
    <col min="9" max="10" width="8.00390625" style="271" customWidth="1"/>
    <col min="11" max="11" width="7.50390625" style="271" customWidth="1"/>
    <col min="12" max="12" width="7.125" style="271" customWidth="1"/>
    <col min="13" max="13" width="6.875" style="271" customWidth="1"/>
    <col min="14" max="14" width="7.125" style="271" customWidth="1"/>
    <col min="15" max="15" width="6.375" style="271" customWidth="1"/>
    <col min="16" max="17" width="7.50390625" style="271" customWidth="1"/>
    <col min="18" max="18" width="8.50390625" style="349" customWidth="1"/>
    <col min="19" max="16384" width="9.00390625" style="271" customWidth="1"/>
  </cols>
  <sheetData>
    <row r="1" spans="1:17" ht="13.5">
      <c r="A1" s="153" t="s">
        <v>500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ht="13.5">
      <c r="A2" s="154" t="s">
        <v>501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8" ht="48" customHeight="1">
      <c r="A3" s="150" t="s">
        <v>502</v>
      </c>
      <c r="B3" s="152"/>
      <c r="C3" s="274" t="s">
        <v>566</v>
      </c>
      <c r="D3" s="119" t="s">
        <v>503</v>
      </c>
      <c r="E3" s="119"/>
      <c r="F3" s="119" t="s">
        <v>509</v>
      </c>
      <c r="G3" s="119"/>
      <c r="H3" s="148" t="s">
        <v>530</v>
      </c>
      <c r="I3" s="149"/>
      <c r="J3" s="274" t="s">
        <v>510</v>
      </c>
      <c r="K3" s="150" t="s">
        <v>512</v>
      </c>
      <c r="L3" s="151"/>
      <c r="M3" s="152"/>
      <c r="N3" s="286" t="s">
        <v>514</v>
      </c>
      <c r="O3" s="274" t="s">
        <v>516</v>
      </c>
      <c r="P3" s="273" t="s">
        <v>567</v>
      </c>
      <c r="Q3" s="274" t="s">
        <v>517</v>
      </c>
      <c r="R3" s="494" t="s">
        <v>568</v>
      </c>
    </row>
    <row r="4" spans="1:18" ht="75" customHeight="1">
      <c r="A4" s="280" t="s">
        <v>429</v>
      </c>
      <c r="B4" s="272" t="s">
        <v>523</v>
      </c>
      <c r="C4" s="306" t="s">
        <v>434</v>
      </c>
      <c r="D4" s="283" t="s">
        <v>503</v>
      </c>
      <c r="E4" s="274" t="s">
        <v>504</v>
      </c>
      <c r="F4" s="274" t="s">
        <v>435</v>
      </c>
      <c r="G4" s="274" t="s">
        <v>436</v>
      </c>
      <c r="H4" s="274" t="s">
        <v>439</v>
      </c>
      <c r="I4" s="274" t="s">
        <v>531</v>
      </c>
      <c r="J4" s="274" t="s">
        <v>511</v>
      </c>
      <c r="K4" s="274" t="s">
        <v>443</v>
      </c>
      <c r="L4" s="274" t="s">
        <v>513</v>
      </c>
      <c r="M4" s="274" t="s">
        <v>445</v>
      </c>
      <c r="N4" s="274" t="s">
        <v>515</v>
      </c>
      <c r="O4" s="274" t="s">
        <v>441</v>
      </c>
      <c r="P4" s="273" t="s">
        <v>438</v>
      </c>
      <c r="Q4" s="283" t="s">
        <v>133</v>
      </c>
      <c r="R4" s="118"/>
    </row>
    <row r="5" spans="1:18" ht="57" customHeight="1">
      <c r="A5" s="119" t="s">
        <v>133</v>
      </c>
      <c r="B5" s="274" t="s">
        <v>558</v>
      </c>
      <c r="C5" s="292"/>
      <c r="D5" s="278"/>
      <c r="E5" s="278"/>
      <c r="F5" s="273"/>
      <c r="G5" s="273"/>
      <c r="H5" s="273"/>
      <c r="I5" s="273"/>
      <c r="J5" s="273"/>
      <c r="K5" s="273"/>
      <c r="L5" s="278"/>
      <c r="M5" s="273"/>
      <c r="N5" s="273"/>
      <c r="O5" s="273"/>
      <c r="P5" s="273"/>
      <c r="Q5" s="335"/>
      <c r="R5" s="350">
        <f>SUM(C5:Q5)</f>
        <v>0</v>
      </c>
    </row>
    <row r="6" spans="1:18" ht="33" customHeight="1">
      <c r="A6" s="119"/>
      <c r="B6" s="276" t="s">
        <v>505</v>
      </c>
      <c r="C6" s="281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334">
        <v>6444</v>
      </c>
      <c r="R6" s="348">
        <f>SUM(C6:Q6)</f>
        <v>6444</v>
      </c>
    </row>
    <row r="7" spans="1:18" ht="26.25" customHeight="1">
      <c r="A7" s="119"/>
      <c r="B7" s="290" t="s">
        <v>507</v>
      </c>
      <c r="C7" s="292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334">
        <v>9000</v>
      </c>
      <c r="R7" s="348">
        <f>SUM(C7:Q7)</f>
        <v>9000</v>
      </c>
    </row>
    <row r="8" spans="1:18" ht="27">
      <c r="A8" s="119"/>
      <c r="B8" s="290" t="s">
        <v>559</v>
      </c>
      <c r="C8" s="275"/>
      <c r="D8" s="277"/>
      <c r="E8" s="277"/>
      <c r="F8" s="277"/>
      <c r="G8" s="277"/>
      <c r="H8" s="277" t="s">
        <v>597</v>
      </c>
      <c r="I8" s="277"/>
      <c r="J8" s="277"/>
      <c r="K8" s="277"/>
      <c r="L8" s="277"/>
      <c r="M8" s="277"/>
      <c r="N8" s="277"/>
      <c r="O8" s="277"/>
      <c r="P8" s="277"/>
      <c r="Q8" s="277"/>
      <c r="R8" s="324"/>
    </row>
    <row r="9" spans="1:18" ht="13.5">
      <c r="A9" s="119"/>
      <c r="B9" s="290" t="s">
        <v>560</v>
      </c>
      <c r="C9" s="275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324"/>
    </row>
    <row r="10" spans="1:18" ht="13.5">
      <c r="A10" s="119"/>
      <c r="B10" s="280" t="s">
        <v>561</v>
      </c>
      <c r="C10" s="306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41">
        <f>SUM(Q5:Q9)</f>
        <v>15444</v>
      </c>
      <c r="R10" s="341">
        <f>SUM(R6:R9)</f>
        <v>15444</v>
      </c>
    </row>
    <row r="11" spans="1:18" ht="14.25" thickBot="1">
      <c r="A11" s="119"/>
      <c r="B11" s="321" t="s">
        <v>562</v>
      </c>
      <c r="C11" s="32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4">
        <v>961594</v>
      </c>
      <c r="R11" s="344">
        <v>961594</v>
      </c>
    </row>
    <row r="12" spans="1:18" ht="44.25" customHeight="1" thickTop="1">
      <c r="A12" s="122" t="s">
        <v>564</v>
      </c>
      <c r="B12" s="312" t="s">
        <v>505</v>
      </c>
      <c r="C12" s="315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38">
        <v>2180</v>
      </c>
      <c r="R12" s="351">
        <f>SUM(C12:Q12)</f>
        <v>2180</v>
      </c>
    </row>
    <row r="13" spans="1:18" ht="16.5" customHeight="1">
      <c r="A13" s="122"/>
      <c r="B13" s="292" t="s">
        <v>563</v>
      </c>
      <c r="C13" s="28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334">
        <v>125600</v>
      </c>
      <c r="R13" s="348">
        <f>SUM(C13:Q13)</f>
        <v>125600</v>
      </c>
    </row>
    <row r="14" spans="1:18" ht="16.5" customHeight="1">
      <c r="A14" s="122"/>
      <c r="B14" s="292" t="s">
        <v>506</v>
      </c>
      <c r="C14" s="28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334">
        <v>630600</v>
      </c>
      <c r="R14" s="348">
        <f>SUM(C14:Q14)</f>
        <v>630600</v>
      </c>
    </row>
    <row r="15" spans="1:18" ht="16.5" customHeight="1">
      <c r="A15" s="122"/>
      <c r="B15" s="280" t="s">
        <v>561</v>
      </c>
      <c r="C15" s="306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334">
        <f>SUM(Q12:Q14)</f>
        <v>758380</v>
      </c>
      <c r="R15" s="341">
        <f>SUM(R12:R14)</f>
        <v>758380</v>
      </c>
    </row>
    <row r="16" spans="1:18" ht="24.75" customHeight="1" thickBot="1">
      <c r="A16" s="146"/>
      <c r="B16" s="321" t="s">
        <v>562</v>
      </c>
      <c r="C16" s="322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39">
        <v>6940302</v>
      </c>
      <c r="R16" s="344">
        <v>6940302</v>
      </c>
    </row>
    <row r="17" spans="1:18" s="304" customFormat="1" ht="14.25" thickTop="1">
      <c r="A17" s="302"/>
      <c r="B17" s="303"/>
      <c r="C17" s="303"/>
      <c r="R17" s="352"/>
    </row>
    <row r="18" spans="1:18" s="304" customFormat="1" ht="13.5">
      <c r="A18" s="302"/>
      <c r="B18" s="303"/>
      <c r="C18" s="303"/>
      <c r="R18" s="352"/>
    </row>
    <row r="19" spans="1:18" s="304" customFormat="1" ht="13.5">
      <c r="A19" s="302"/>
      <c r="B19" s="303"/>
      <c r="C19" s="303"/>
      <c r="R19" s="352"/>
    </row>
    <row r="20" spans="1:18" s="304" customFormat="1" ht="13.5">
      <c r="A20" s="302"/>
      <c r="B20" s="303"/>
      <c r="C20" s="303"/>
      <c r="R20" s="352"/>
    </row>
    <row r="21" spans="1:18" s="304" customFormat="1" ht="13.5">
      <c r="A21" s="302"/>
      <c r="B21" s="303"/>
      <c r="C21" s="303"/>
      <c r="R21" s="352"/>
    </row>
    <row r="22" spans="1:18" s="304" customFormat="1" ht="13.5">
      <c r="A22" s="302"/>
      <c r="B22" s="303"/>
      <c r="C22" s="303"/>
      <c r="R22" s="352"/>
    </row>
    <row r="23" spans="1:18" s="304" customFormat="1" ht="13.5">
      <c r="A23" s="302"/>
      <c r="B23" s="121"/>
      <c r="C23" s="121"/>
      <c r="R23" s="352"/>
    </row>
    <row r="24" spans="1:18" s="304" customFormat="1" ht="43.5" customHeight="1">
      <c r="A24" s="150" t="s">
        <v>502</v>
      </c>
      <c r="B24" s="152"/>
      <c r="C24" s="274" t="s">
        <v>566</v>
      </c>
      <c r="D24" s="119" t="s">
        <v>503</v>
      </c>
      <c r="E24" s="119"/>
      <c r="F24" s="119" t="s">
        <v>509</v>
      </c>
      <c r="G24" s="119"/>
      <c r="H24" s="148" t="s">
        <v>530</v>
      </c>
      <c r="I24" s="149"/>
      <c r="J24" s="274" t="s">
        <v>510</v>
      </c>
      <c r="K24" s="150" t="s">
        <v>512</v>
      </c>
      <c r="L24" s="151"/>
      <c r="M24" s="152"/>
      <c r="N24" s="286" t="s">
        <v>514</v>
      </c>
      <c r="O24" s="274" t="s">
        <v>516</v>
      </c>
      <c r="P24" s="273" t="s">
        <v>567</v>
      </c>
      <c r="Q24" s="274" t="s">
        <v>517</v>
      </c>
      <c r="R24" s="494" t="s">
        <v>568</v>
      </c>
    </row>
    <row r="25" spans="1:18" s="304" customFormat="1" ht="67.5">
      <c r="A25" s="280" t="s">
        <v>429</v>
      </c>
      <c r="B25" s="320" t="s">
        <v>523</v>
      </c>
      <c r="C25" s="306" t="s">
        <v>434</v>
      </c>
      <c r="D25" s="283" t="s">
        <v>503</v>
      </c>
      <c r="E25" s="274" t="s">
        <v>504</v>
      </c>
      <c r="F25" s="274" t="s">
        <v>435</v>
      </c>
      <c r="G25" s="274" t="s">
        <v>436</v>
      </c>
      <c r="H25" s="274" t="s">
        <v>439</v>
      </c>
      <c r="I25" s="274" t="s">
        <v>531</v>
      </c>
      <c r="J25" s="274" t="s">
        <v>511</v>
      </c>
      <c r="K25" s="274" t="s">
        <v>443</v>
      </c>
      <c r="L25" s="274" t="s">
        <v>513</v>
      </c>
      <c r="M25" s="274" t="s">
        <v>445</v>
      </c>
      <c r="N25" s="274" t="s">
        <v>515</v>
      </c>
      <c r="O25" s="274" t="s">
        <v>441</v>
      </c>
      <c r="P25" s="273" t="s">
        <v>438</v>
      </c>
      <c r="Q25" s="283" t="s">
        <v>133</v>
      </c>
      <c r="R25" s="118"/>
    </row>
    <row r="26" spans="1:18" ht="30" customHeight="1">
      <c r="A26" s="147" t="s">
        <v>135</v>
      </c>
      <c r="B26" s="300" t="s">
        <v>518</v>
      </c>
      <c r="C26" s="284"/>
      <c r="D26" s="338">
        <v>42840</v>
      </c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48">
        <f aca="true" t="shared" si="0" ref="R26:R35">SUM(C26:Q26)</f>
        <v>42840</v>
      </c>
    </row>
    <row r="27" spans="1:18" ht="42" customHeight="1">
      <c r="A27" s="147"/>
      <c r="B27" s="279" t="s">
        <v>519</v>
      </c>
      <c r="C27" s="281"/>
      <c r="D27" s="334">
        <v>3510</v>
      </c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348">
        <f t="shared" si="0"/>
        <v>3510</v>
      </c>
    </row>
    <row r="28" spans="1:18" ht="36.75" customHeight="1">
      <c r="A28" s="147"/>
      <c r="B28" s="279" t="s">
        <v>520</v>
      </c>
      <c r="C28" s="281"/>
      <c r="D28" s="334">
        <v>3510</v>
      </c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348">
        <f t="shared" si="0"/>
        <v>3510</v>
      </c>
    </row>
    <row r="29" spans="1:18" ht="56.25" customHeight="1">
      <c r="A29" s="147"/>
      <c r="B29" s="276" t="s">
        <v>521</v>
      </c>
      <c r="C29" s="281"/>
      <c r="D29" s="334">
        <v>7200</v>
      </c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348">
        <f t="shared" si="0"/>
        <v>7200</v>
      </c>
    </row>
    <row r="30" spans="1:18" ht="27">
      <c r="A30" s="147"/>
      <c r="B30" s="276" t="s">
        <v>522</v>
      </c>
      <c r="C30" s="281"/>
      <c r="D30" s="334">
        <v>193200</v>
      </c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348">
        <f t="shared" si="0"/>
        <v>193200</v>
      </c>
    </row>
    <row r="31" spans="1:18" ht="18.75" customHeight="1">
      <c r="A31" s="147"/>
      <c r="B31" s="293" t="s">
        <v>565</v>
      </c>
      <c r="C31" s="294"/>
      <c r="D31" s="341">
        <f>SUM(D26:D30)</f>
        <v>250260</v>
      </c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48">
        <f t="shared" si="0"/>
        <v>250260</v>
      </c>
    </row>
    <row r="32" spans="1:18" ht="18.75" customHeight="1" thickBot="1">
      <c r="A32" s="147"/>
      <c r="B32" s="321" t="s">
        <v>562</v>
      </c>
      <c r="C32" s="322"/>
      <c r="D32" s="344">
        <v>2296980</v>
      </c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4">
        <f t="shared" si="0"/>
        <v>2296980</v>
      </c>
    </row>
    <row r="33" spans="1:18" ht="18.75" customHeight="1" thickTop="1">
      <c r="A33" s="147" t="s">
        <v>134</v>
      </c>
      <c r="B33" s="316" t="s">
        <v>524</v>
      </c>
      <c r="C33" s="347"/>
      <c r="D33" s="338">
        <v>174320</v>
      </c>
      <c r="E33" s="338">
        <v>77080</v>
      </c>
      <c r="F33" s="338">
        <v>21620</v>
      </c>
      <c r="G33" s="301"/>
      <c r="H33" s="301"/>
      <c r="I33" s="301"/>
      <c r="J33" s="301"/>
      <c r="K33" s="338">
        <v>23550</v>
      </c>
      <c r="L33" s="301"/>
      <c r="M33" s="301"/>
      <c r="N33" s="301"/>
      <c r="O33" s="338">
        <v>19970</v>
      </c>
      <c r="P33" s="301"/>
      <c r="Q33" s="301"/>
      <c r="R33" s="351">
        <f t="shared" si="0"/>
        <v>316540</v>
      </c>
    </row>
    <row r="34" spans="1:18" ht="18.75" customHeight="1">
      <c r="A34" s="147"/>
      <c r="B34" s="289" t="s">
        <v>525</v>
      </c>
      <c r="C34" s="292"/>
      <c r="D34" s="334">
        <v>18200</v>
      </c>
      <c r="E34" s="334">
        <v>3500</v>
      </c>
      <c r="F34" s="334">
        <v>3500</v>
      </c>
      <c r="G34" s="334"/>
      <c r="H34" s="334"/>
      <c r="I34" s="334"/>
      <c r="J34" s="334"/>
      <c r="K34" s="334">
        <v>3500</v>
      </c>
      <c r="L34" s="334"/>
      <c r="M34" s="334"/>
      <c r="N34" s="334"/>
      <c r="O34" s="334">
        <v>3500</v>
      </c>
      <c r="P34" s="334"/>
      <c r="Q34" s="334"/>
      <c r="R34" s="348">
        <f t="shared" si="0"/>
        <v>32200</v>
      </c>
    </row>
    <row r="35" spans="1:18" ht="18.75" customHeight="1">
      <c r="A35" s="147"/>
      <c r="B35" s="292" t="s">
        <v>526</v>
      </c>
      <c r="C35" s="355"/>
      <c r="D35" s="334"/>
      <c r="E35" s="334">
        <v>17270</v>
      </c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48">
        <f t="shared" si="0"/>
        <v>17270</v>
      </c>
    </row>
    <row r="36" spans="1:18" ht="31.5" customHeight="1">
      <c r="A36" s="147"/>
      <c r="B36" s="275" t="s">
        <v>527</v>
      </c>
      <c r="C36" s="292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324"/>
    </row>
    <row r="37" spans="1:18" ht="29.25" customHeight="1">
      <c r="A37" s="147"/>
      <c r="B37" s="275" t="s">
        <v>528</v>
      </c>
      <c r="C37" s="355"/>
      <c r="D37" s="334">
        <v>72020</v>
      </c>
      <c r="E37" s="334">
        <v>10350</v>
      </c>
      <c r="F37" s="334">
        <v>5185</v>
      </c>
      <c r="G37" s="334"/>
      <c r="H37" s="334"/>
      <c r="I37" s="334"/>
      <c r="J37" s="334"/>
      <c r="K37" s="334">
        <v>20900</v>
      </c>
      <c r="L37" s="334"/>
      <c r="M37" s="334"/>
      <c r="N37" s="334"/>
      <c r="O37" s="334">
        <v>15810</v>
      </c>
      <c r="P37" s="334"/>
      <c r="Q37" s="334"/>
      <c r="R37" s="348">
        <f>SUM(C37:Q37)</f>
        <v>124265</v>
      </c>
    </row>
    <row r="38" spans="1:18" ht="29.25" customHeight="1">
      <c r="A38" s="147"/>
      <c r="B38" s="275" t="s">
        <v>529</v>
      </c>
      <c r="C38" s="355"/>
      <c r="D38" s="334">
        <v>3000</v>
      </c>
      <c r="E38" s="334">
        <v>1500</v>
      </c>
      <c r="F38" s="334"/>
      <c r="G38" s="334"/>
      <c r="H38" s="334"/>
      <c r="I38" s="334"/>
      <c r="J38" s="334"/>
      <c r="K38" s="334">
        <v>2285</v>
      </c>
      <c r="L38" s="334"/>
      <c r="M38" s="334"/>
      <c r="N38" s="334"/>
      <c r="O38" s="334"/>
      <c r="P38" s="334"/>
      <c r="Q38" s="334"/>
      <c r="R38" s="348">
        <f>SUM(C38:Q38)</f>
        <v>6785</v>
      </c>
    </row>
    <row r="39" spans="1:18" s="349" customFormat="1" ht="18.75" customHeight="1">
      <c r="A39" s="147"/>
      <c r="B39" s="293" t="s">
        <v>565</v>
      </c>
      <c r="C39" s="294"/>
      <c r="D39" s="341">
        <f>SUM(D33:D38)</f>
        <v>267540</v>
      </c>
      <c r="E39" s="341">
        <f>SUM(E33:E38)</f>
        <v>109700</v>
      </c>
      <c r="F39" s="341">
        <f>SUM(F33:F38)</f>
        <v>30305</v>
      </c>
      <c r="G39" s="324"/>
      <c r="H39" s="324"/>
      <c r="I39" s="324"/>
      <c r="J39" s="324"/>
      <c r="K39" s="341">
        <f>SUM(K33:K38)</f>
        <v>50235</v>
      </c>
      <c r="L39" s="324"/>
      <c r="M39" s="324"/>
      <c r="N39" s="324"/>
      <c r="O39" s="341">
        <f>SUM(O33:O38)</f>
        <v>39280</v>
      </c>
      <c r="P39" s="324"/>
      <c r="Q39" s="324"/>
      <c r="R39" s="341">
        <f>SUM(R33:R38)</f>
        <v>497060</v>
      </c>
    </row>
    <row r="40" spans="1:18" s="349" customFormat="1" ht="18.75" customHeight="1" thickBot="1">
      <c r="A40" s="147"/>
      <c r="B40" s="293" t="s">
        <v>562</v>
      </c>
      <c r="C40" s="322"/>
      <c r="D40" s="356">
        <v>2376940</v>
      </c>
      <c r="E40" s="356">
        <v>985373</v>
      </c>
      <c r="F40" s="344">
        <v>267130</v>
      </c>
      <c r="G40" s="342"/>
      <c r="H40" s="342"/>
      <c r="I40" s="342"/>
      <c r="J40" s="342"/>
      <c r="K40" s="344">
        <v>449295</v>
      </c>
      <c r="L40" s="342"/>
      <c r="M40" s="342"/>
      <c r="N40" s="342"/>
      <c r="O40" s="344">
        <v>339889</v>
      </c>
      <c r="P40" s="342"/>
      <c r="Q40" s="342"/>
      <c r="R40" s="356">
        <f>SUM(D40:Q40)</f>
        <v>4418627</v>
      </c>
    </row>
    <row r="41" spans="1:17" ht="18.75" customHeight="1" thickTop="1">
      <c r="A41" s="302"/>
      <c r="B41" s="303"/>
      <c r="C41" s="303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17" ht="18.75" customHeight="1">
      <c r="A42" s="309"/>
      <c r="B42" s="154"/>
      <c r="C42" s="154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</row>
    <row r="43" spans="1:18" ht="54">
      <c r="A43" s="150" t="s">
        <v>502</v>
      </c>
      <c r="B43" s="152"/>
      <c r="C43" s="274" t="s">
        <v>566</v>
      </c>
      <c r="D43" s="118" t="s">
        <v>503</v>
      </c>
      <c r="E43" s="118"/>
      <c r="F43" s="118" t="s">
        <v>509</v>
      </c>
      <c r="G43" s="118"/>
      <c r="H43" s="144" t="s">
        <v>530</v>
      </c>
      <c r="I43" s="145"/>
      <c r="J43" s="305" t="s">
        <v>510</v>
      </c>
      <c r="K43" s="141" t="s">
        <v>512</v>
      </c>
      <c r="L43" s="142"/>
      <c r="M43" s="143"/>
      <c r="N43" s="307" t="s">
        <v>514</v>
      </c>
      <c r="O43" s="305" t="s">
        <v>516</v>
      </c>
      <c r="P43" s="273" t="s">
        <v>567</v>
      </c>
      <c r="Q43" s="274" t="s">
        <v>517</v>
      </c>
      <c r="R43" s="494" t="s">
        <v>568</v>
      </c>
    </row>
    <row r="44" spans="1:18" ht="67.5">
      <c r="A44" s="280" t="s">
        <v>429</v>
      </c>
      <c r="B44" s="320" t="s">
        <v>523</v>
      </c>
      <c r="C44" s="274" t="s">
        <v>434</v>
      </c>
      <c r="D44" s="283" t="s">
        <v>503</v>
      </c>
      <c r="E44" s="274" t="s">
        <v>504</v>
      </c>
      <c r="F44" s="274" t="s">
        <v>435</v>
      </c>
      <c r="G44" s="274" t="s">
        <v>436</v>
      </c>
      <c r="H44" s="274" t="s">
        <v>439</v>
      </c>
      <c r="I44" s="274" t="s">
        <v>531</v>
      </c>
      <c r="J44" s="274" t="s">
        <v>511</v>
      </c>
      <c r="K44" s="274" t="s">
        <v>443</v>
      </c>
      <c r="L44" s="274" t="s">
        <v>513</v>
      </c>
      <c r="M44" s="274" t="s">
        <v>445</v>
      </c>
      <c r="N44" s="274" t="s">
        <v>515</v>
      </c>
      <c r="O44" s="274" t="s">
        <v>441</v>
      </c>
      <c r="P44" s="273" t="s">
        <v>438</v>
      </c>
      <c r="Q44" s="283" t="s">
        <v>133</v>
      </c>
      <c r="R44" s="118"/>
    </row>
    <row r="45" spans="1:18" ht="39" customHeight="1">
      <c r="A45" s="147" t="s">
        <v>569</v>
      </c>
      <c r="B45" s="317" t="s">
        <v>524</v>
      </c>
      <c r="C45" s="358"/>
      <c r="D45" s="334"/>
      <c r="E45" s="334"/>
      <c r="F45" s="334">
        <v>120960</v>
      </c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48">
        <f aca="true" t="shared" si="1" ref="R45:R52">SUM(C45:Q45)</f>
        <v>120960</v>
      </c>
    </row>
    <row r="46" spans="1:18" ht="40.5" customHeight="1">
      <c r="A46" s="147"/>
      <c r="B46" s="298" t="s">
        <v>528</v>
      </c>
      <c r="C46" s="358"/>
      <c r="D46" s="334"/>
      <c r="E46" s="334"/>
      <c r="F46" s="334">
        <v>37765</v>
      </c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48">
        <f t="shared" si="1"/>
        <v>37765</v>
      </c>
    </row>
    <row r="47" spans="1:18" ht="41.25" customHeight="1">
      <c r="A47" s="147"/>
      <c r="B47" s="276" t="s">
        <v>529</v>
      </c>
      <c r="C47" s="358"/>
      <c r="D47" s="334"/>
      <c r="E47" s="334"/>
      <c r="F47" s="334">
        <v>5835</v>
      </c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48">
        <f t="shared" si="1"/>
        <v>5835</v>
      </c>
    </row>
    <row r="48" spans="1:18" s="349" customFormat="1" ht="23.25" customHeight="1">
      <c r="A48" s="147"/>
      <c r="B48" s="326" t="s">
        <v>565</v>
      </c>
      <c r="C48" s="350"/>
      <c r="D48" s="348"/>
      <c r="E48" s="348"/>
      <c r="F48" s="348">
        <f>SUM(F45:F47)</f>
        <v>164560</v>
      </c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>
        <f t="shared" si="1"/>
        <v>164560</v>
      </c>
    </row>
    <row r="49" spans="1:18" s="349" customFormat="1" ht="14.25" thickBot="1">
      <c r="A49" s="147"/>
      <c r="B49" s="323" t="s">
        <v>562</v>
      </c>
      <c r="C49" s="360"/>
      <c r="D49" s="344"/>
      <c r="E49" s="344"/>
      <c r="F49" s="344">
        <v>1524589</v>
      </c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>
        <f t="shared" si="1"/>
        <v>1524589</v>
      </c>
    </row>
    <row r="50" spans="1:18" ht="57.75" customHeight="1" thickTop="1">
      <c r="A50" s="147" t="s">
        <v>138</v>
      </c>
      <c r="B50" s="279" t="s">
        <v>532</v>
      </c>
      <c r="C50" s="338"/>
      <c r="D50" s="334">
        <v>1200</v>
      </c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51">
        <f t="shared" si="1"/>
        <v>1200</v>
      </c>
    </row>
    <row r="51" spans="1:18" ht="13.5">
      <c r="A51" s="147"/>
      <c r="B51" s="277" t="s">
        <v>533</v>
      </c>
      <c r="C51" s="334"/>
      <c r="D51" s="334">
        <v>6000</v>
      </c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>
        <v>1500</v>
      </c>
      <c r="P51" s="334"/>
      <c r="Q51" s="334"/>
      <c r="R51" s="348">
        <f t="shared" si="1"/>
        <v>7500</v>
      </c>
    </row>
    <row r="52" spans="1:18" ht="27.75" customHeight="1">
      <c r="A52" s="147"/>
      <c r="B52" s="279" t="s">
        <v>534</v>
      </c>
      <c r="C52" s="334"/>
      <c r="D52" s="334">
        <v>5671</v>
      </c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48">
        <f t="shared" si="1"/>
        <v>5671</v>
      </c>
    </row>
    <row r="53" spans="1:18" s="349" customFormat="1" ht="13.5">
      <c r="A53" s="147"/>
      <c r="B53" s="326" t="s">
        <v>565</v>
      </c>
      <c r="C53" s="294"/>
      <c r="D53" s="341">
        <f>SUM(D50:D52)</f>
        <v>12871</v>
      </c>
      <c r="E53" s="341">
        <f>SUM(E50:E52)</f>
        <v>0</v>
      </c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48">
        <f>SUM(R50:R52)</f>
        <v>14371</v>
      </c>
    </row>
    <row r="54" spans="1:18" s="349" customFormat="1" ht="14.25" thickBot="1">
      <c r="A54" s="147"/>
      <c r="B54" s="323" t="s">
        <v>562</v>
      </c>
      <c r="C54" s="360"/>
      <c r="D54" s="344">
        <v>84816</v>
      </c>
      <c r="E54" s="344">
        <v>15431</v>
      </c>
      <c r="F54" s="344"/>
      <c r="G54" s="344"/>
      <c r="H54" s="344"/>
      <c r="I54" s="344"/>
      <c r="J54" s="344"/>
      <c r="K54" s="344">
        <v>10000</v>
      </c>
      <c r="L54" s="344"/>
      <c r="M54" s="344"/>
      <c r="N54" s="344"/>
      <c r="O54" s="344">
        <v>13500</v>
      </c>
      <c r="P54" s="344"/>
      <c r="Q54" s="344"/>
      <c r="R54" s="344">
        <f>SUM(C54:Q54)</f>
        <v>123747</v>
      </c>
    </row>
    <row r="55" spans="1:18" ht="42" customHeight="1" thickTop="1">
      <c r="A55" s="147" t="s">
        <v>570</v>
      </c>
      <c r="B55" s="361" t="s">
        <v>534</v>
      </c>
      <c r="C55" s="285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53"/>
    </row>
    <row r="56" spans="1:18" s="349" customFormat="1" ht="18" customHeight="1">
      <c r="A56" s="147"/>
      <c r="B56" s="326" t="s">
        <v>565</v>
      </c>
      <c r="C56" s="29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</row>
    <row r="57" spans="1:18" s="349" customFormat="1" ht="24.75" customHeight="1" thickBot="1">
      <c r="A57" s="120"/>
      <c r="B57" s="323" t="s">
        <v>562</v>
      </c>
      <c r="C57" s="360"/>
      <c r="D57" s="344"/>
      <c r="E57" s="344"/>
      <c r="F57" s="344">
        <v>9500</v>
      </c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>
        <f>SUM(C57:Q57)</f>
        <v>9500</v>
      </c>
    </row>
    <row r="58" spans="1:18" ht="54.75" thickTop="1">
      <c r="A58" s="150" t="s">
        <v>502</v>
      </c>
      <c r="B58" s="143"/>
      <c r="C58" s="305" t="s">
        <v>566</v>
      </c>
      <c r="D58" s="118" t="s">
        <v>503</v>
      </c>
      <c r="E58" s="118"/>
      <c r="F58" s="118" t="s">
        <v>509</v>
      </c>
      <c r="G58" s="118"/>
      <c r="H58" s="144" t="s">
        <v>530</v>
      </c>
      <c r="I58" s="145"/>
      <c r="J58" s="305" t="s">
        <v>510</v>
      </c>
      <c r="K58" s="141" t="s">
        <v>512</v>
      </c>
      <c r="L58" s="142"/>
      <c r="M58" s="143"/>
      <c r="N58" s="307" t="s">
        <v>514</v>
      </c>
      <c r="O58" s="305" t="s">
        <v>516</v>
      </c>
      <c r="P58" s="308" t="s">
        <v>567</v>
      </c>
      <c r="Q58" s="305" t="s">
        <v>517</v>
      </c>
      <c r="R58" s="495" t="s">
        <v>568</v>
      </c>
    </row>
    <row r="59" spans="1:18" ht="67.5">
      <c r="A59" s="280" t="s">
        <v>429</v>
      </c>
      <c r="B59" s="320" t="s">
        <v>523</v>
      </c>
      <c r="C59" s="274" t="s">
        <v>434</v>
      </c>
      <c r="D59" s="283" t="s">
        <v>503</v>
      </c>
      <c r="E59" s="274" t="s">
        <v>504</v>
      </c>
      <c r="F59" s="274" t="s">
        <v>435</v>
      </c>
      <c r="G59" s="274" t="s">
        <v>436</v>
      </c>
      <c r="H59" s="274" t="s">
        <v>439</v>
      </c>
      <c r="I59" s="274" t="s">
        <v>531</v>
      </c>
      <c r="J59" s="274" t="s">
        <v>578</v>
      </c>
      <c r="K59" s="274" t="s">
        <v>443</v>
      </c>
      <c r="L59" s="274" t="s">
        <v>513</v>
      </c>
      <c r="M59" s="274" t="s">
        <v>445</v>
      </c>
      <c r="N59" s="274" t="s">
        <v>515</v>
      </c>
      <c r="O59" s="274" t="s">
        <v>441</v>
      </c>
      <c r="P59" s="273" t="s">
        <v>438</v>
      </c>
      <c r="Q59" s="283" t="s">
        <v>133</v>
      </c>
      <c r="R59" s="118"/>
    </row>
    <row r="60" spans="1:18" ht="30.75" customHeight="1">
      <c r="A60" s="147" t="s">
        <v>139</v>
      </c>
      <c r="B60" s="276" t="s">
        <v>571</v>
      </c>
      <c r="C60" s="362"/>
      <c r="D60" s="334">
        <v>29350</v>
      </c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48">
        <f aca="true" t="shared" si="2" ref="R60:R68">SUM(C60:Q60)</f>
        <v>29350</v>
      </c>
    </row>
    <row r="61" spans="1:18" ht="42" customHeight="1">
      <c r="A61" s="147"/>
      <c r="B61" s="276" t="s">
        <v>536</v>
      </c>
      <c r="C61" s="363"/>
      <c r="D61" s="334">
        <v>3500</v>
      </c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48">
        <f t="shared" si="2"/>
        <v>3500</v>
      </c>
    </row>
    <row r="62" spans="1:18" ht="85.5" customHeight="1">
      <c r="A62" s="147"/>
      <c r="B62" s="276" t="s">
        <v>537</v>
      </c>
      <c r="C62" s="364"/>
      <c r="D62" s="334">
        <v>22410</v>
      </c>
      <c r="E62" s="334">
        <v>1800</v>
      </c>
      <c r="F62" s="334">
        <v>16300</v>
      </c>
      <c r="G62" s="334">
        <v>20500</v>
      </c>
      <c r="H62" s="334"/>
      <c r="I62" s="334"/>
      <c r="J62" s="334">
        <v>37200</v>
      </c>
      <c r="K62" s="334"/>
      <c r="L62" s="334"/>
      <c r="M62" s="334">
        <v>17400</v>
      </c>
      <c r="N62" s="334"/>
      <c r="O62" s="334">
        <v>22050</v>
      </c>
      <c r="P62" s="334"/>
      <c r="Q62" s="334"/>
      <c r="R62" s="348">
        <f t="shared" si="2"/>
        <v>137660</v>
      </c>
    </row>
    <row r="63" spans="1:18" ht="27">
      <c r="A63" s="147"/>
      <c r="B63" s="279" t="s">
        <v>535</v>
      </c>
      <c r="C63" s="366"/>
      <c r="D63" s="334">
        <v>9800</v>
      </c>
      <c r="E63" s="334"/>
      <c r="F63" s="334">
        <v>10800</v>
      </c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48">
        <f t="shared" si="2"/>
        <v>20600</v>
      </c>
    </row>
    <row r="64" spans="1:18" s="349" customFormat="1" ht="13.5">
      <c r="A64" s="147"/>
      <c r="B64" s="326" t="s">
        <v>565</v>
      </c>
      <c r="C64" s="368"/>
      <c r="D64" s="348">
        <f>SUM(D60:D63)</f>
        <v>65060</v>
      </c>
      <c r="E64" s="348">
        <f>SUM(E60:E63)</f>
        <v>1800</v>
      </c>
      <c r="F64" s="348">
        <f>SUM(F60:F63)</f>
        <v>27100</v>
      </c>
      <c r="G64" s="348">
        <f>SUM(G60:G63)</f>
        <v>20500</v>
      </c>
      <c r="H64" s="348"/>
      <c r="I64" s="348"/>
      <c r="J64" s="348">
        <f>SUM(J60:J63)</f>
        <v>37200</v>
      </c>
      <c r="K64" s="348"/>
      <c r="L64" s="348"/>
      <c r="M64" s="348">
        <f>SUM(M60:M63)</f>
        <v>17400</v>
      </c>
      <c r="N64" s="348"/>
      <c r="O64" s="348">
        <f>SUM(O60:O63)</f>
        <v>22050</v>
      </c>
      <c r="P64" s="348"/>
      <c r="Q64" s="348"/>
      <c r="R64" s="348">
        <f t="shared" si="2"/>
        <v>191110</v>
      </c>
    </row>
    <row r="65" spans="1:18" s="349" customFormat="1" ht="14.25" thickBot="1">
      <c r="A65" s="147"/>
      <c r="B65" s="327" t="s">
        <v>562</v>
      </c>
      <c r="C65" s="360">
        <v>174534</v>
      </c>
      <c r="D65" s="344">
        <v>382302</v>
      </c>
      <c r="E65" s="344">
        <v>8630</v>
      </c>
      <c r="F65" s="344">
        <v>186280</v>
      </c>
      <c r="G65" s="344">
        <v>775260</v>
      </c>
      <c r="H65" s="344">
        <v>143535</v>
      </c>
      <c r="I65" s="344">
        <v>197241</v>
      </c>
      <c r="J65" s="344">
        <v>291600</v>
      </c>
      <c r="K65" s="344">
        <v>107080</v>
      </c>
      <c r="L65" s="344"/>
      <c r="M65" s="344">
        <v>121900</v>
      </c>
      <c r="N65" s="344"/>
      <c r="O65" s="344">
        <v>58540</v>
      </c>
      <c r="P65" s="344">
        <v>17700</v>
      </c>
      <c r="Q65" s="344"/>
      <c r="R65" s="344">
        <f t="shared" si="2"/>
        <v>2464602</v>
      </c>
    </row>
    <row r="66" spans="1:18" ht="89.25" customHeight="1" thickTop="1">
      <c r="A66" s="147" t="s">
        <v>572</v>
      </c>
      <c r="B66" s="276" t="s">
        <v>537</v>
      </c>
      <c r="C66" s="366">
        <v>0</v>
      </c>
      <c r="D66" s="345">
        <v>0</v>
      </c>
      <c r="E66" s="345">
        <v>0</v>
      </c>
      <c r="F66" s="345">
        <v>0</v>
      </c>
      <c r="G66" s="345">
        <v>27250</v>
      </c>
      <c r="H66" s="345"/>
      <c r="I66" s="345"/>
      <c r="J66" s="345">
        <v>26120</v>
      </c>
      <c r="K66" s="345"/>
      <c r="L66" s="345"/>
      <c r="M66" s="345"/>
      <c r="N66" s="345"/>
      <c r="O66" s="345"/>
      <c r="P66" s="345"/>
      <c r="Q66" s="345"/>
      <c r="R66" s="346">
        <f t="shared" si="2"/>
        <v>53370</v>
      </c>
    </row>
    <row r="67" spans="1:18" ht="13.5">
      <c r="A67" s="147"/>
      <c r="B67" s="326" t="s">
        <v>565</v>
      </c>
      <c r="C67" s="366">
        <f>SUM(C66)</f>
        <v>0</v>
      </c>
      <c r="D67" s="345">
        <f>SUM(D66)</f>
        <v>0</v>
      </c>
      <c r="E67" s="345">
        <f>SUM(E66)</f>
        <v>0</v>
      </c>
      <c r="F67" s="345">
        <f>SUM(F66)</f>
        <v>0</v>
      </c>
      <c r="G67" s="345">
        <f>SUM(G66)</f>
        <v>27250</v>
      </c>
      <c r="H67" s="345"/>
      <c r="I67" s="345"/>
      <c r="J67" s="345">
        <f>SUM(J66)</f>
        <v>26120</v>
      </c>
      <c r="K67" s="345"/>
      <c r="L67" s="345"/>
      <c r="M67" s="345"/>
      <c r="N67" s="345"/>
      <c r="O67" s="345"/>
      <c r="P67" s="345"/>
      <c r="Q67" s="345"/>
      <c r="R67" s="346">
        <f t="shared" si="2"/>
        <v>53370</v>
      </c>
    </row>
    <row r="68" spans="1:18" ht="21" customHeight="1" thickBot="1">
      <c r="A68" s="147"/>
      <c r="B68" s="323" t="s">
        <v>562</v>
      </c>
      <c r="C68" s="360"/>
      <c r="D68" s="339"/>
      <c r="E68" s="339"/>
      <c r="F68" s="339"/>
      <c r="G68" s="339">
        <v>27250</v>
      </c>
      <c r="H68" s="339"/>
      <c r="I68" s="339"/>
      <c r="J68" s="339">
        <v>43320</v>
      </c>
      <c r="K68" s="339"/>
      <c r="L68" s="339"/>
      <c r="M68" s="339"/>
      <c r="N68" s="339"/>
      <c r="O68" s="339"/>
      <c r="P68" s="339"/>
      <c r="Q68" s="339"/>
      <c r="R68" s="344">
        <f t="shared" si="2"/>
        <v>70570</v>
      </c>
    </row>
    <row r="69" spans="1:18" ht="21" customHeight="1" thickTop="1">
      <c r="A69" s="310"/>
      <c r="B69" s="303"/>
      <c r="C69" s="325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52"/>
    </row>
    <row r="70" spans="1:18" ht="21" customHeight="1">
      <c r="A70" s="310"/>
      <c r="B70" s="303"/>
      <c r="C70" s="325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52"/>
    </row>
    <row r="71" spans="1:18" ht="21" customHeight="1">
      <c r="A71" s="310"/>
      <c r="B71" s="303"/>
      <c r="C71" s="325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52"/>
    </row>
    <row r="72" spans="1:18" ht="21" customHeight="1">
      <c r="A72" s="310"/>
      <c r="B72" s="303"/>
      <c r="C72" s="325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52"/>
    </row>
    <row r="73" spans="1:18" ht="59.25" customHeight="1">
      <c r="A73" s="150" t="s">
        <v>502</v>
      </c>
      <c r="B73" s="152"/>
      <c r="C73" s="274" t="s">
        <v>566</v>
      </c>
      <c r="D73" s="119" t="s">
        <v>503</v>
      </c>
      <c r="E73" s="119"/>
      <c r="F73" s="119" t="s">
        <v>509</v>
      </c>
      <c r="G73" s="119"/>
      <c r="H73" s="148" t="s">
        <v>530</v>
      </c>
      <c r="I73" s="149"/>
      <c r="J73" s="274" t="s">
        <v>510</v>
      </c>
      <c r="K73" s="150" t="s">
        <v>512</v>
      </c>
      <c r="L73" s="151"/>
      <c r="M73" s="152"/>
      <c r="N73" s="286" t="s">
        <v>514</v>
      </c>
      <c r="O73" s="274" t="s">
        <v>516</v>
      </c>
      <c r="P73" s="273" t="s">
        <v>567</v>
      </c>
      <c r="Q73" s="274" t="s">
        <v>517</v>
      </c>
      <c r="R73" s="494" t="s">
        <v>568</v>
      </c>
    </row>
    <row r="74" spans="1:18" ht="71.25" customHeight="1">
      <c r="A74" s="286" t="s">
        <v>429</v>
      </c>
      <c r="B74" s="272" t="s">
        <v>523</v>
      </c>
      <c r="C74" s="274" t="s">
        <v>434</v>
      </c>
      <c r="D74" s="283" t="s">
        <v>503</v>
      </c>
      <c r="E74" s="274" t="s">
        <v>504</v>
      </c>
      <c r="F74" s="274" t="s">
        <v>435</v>
      </c>
      <c r="G74" s="274" t="s">
        <v>436</v>
      </c>
      <c r="H74" s="274" t="s">
        <v>439</v>
      </c>
      <c r="I74" s="274" t="s">
        <v>440</v>
      </c>
      <c r="J74" s="274" t="s">
        <v>578</v>
      </c>
      <c r="K74" s="274" t="s">
        <v>443</v>
      </c>
      <c r="L74" s="274" t="s">
        <v>513</v>
      </c>
      <c r="M74" s="274" t="s">
        <v>445</v>
      </c>
      <c r="N74" s="274" t="s">
        <v>515</v>
      </c>
      <c r="O74" s="274" t="s">
        <v>441</v>
      </c>
      <c r="P74" s="273" t="s">
        <v>438</v>
      </c>
      <c r="Q74" s="283" t="s">
        <v>133</v>
      </c>
      <c r="R74" s="118"/>
    </row>
    <row r="75" spans="1:18" ht="18.75" customHeight="1">
      <c r="A75" s="119" t="s">
        <v>140</v>
      </c>
      <c r="B75" s="301" t="s">
        <v>542</v>
      </c>
      <c r="C75" s="370">
        <v>0</v>
      </c>
      <c r="D75" s="338"/>
      <c r="E75" s="338"/>
      <c r="F75" s="338">
        <v>3900</v>
      </c>
      <c r="G75" s="338"/>
      <c r="H75" s="338">
        <v>0</v>
      </c>
      <c r="I75" s="338">
        <v>0</v>
      </c>
      <c r="J75" s="338">
        <v>0</v>
      </c>
      <c r="K75" s="338"/>
      <c r="L75" s="338">
        <v>0</v>
      </c>
      <c r="M75" s="338">
        <v>0</v>
      </c>
      <c r="N75" s="338">
        <v>0</v>
      </c>
      <c r="O75" s="338"/>
      <c r="P75" s="338">
        <v>0</v>
      </c>
      <c r="Q75" s="338">
        <v>0</v>
      </c>
      <c r="R75" s="351">
        <f>SUM(C75:Q75)</f>
        <v>3900</v>
      </c>
    </row>
    <row r="76" spans="1:18" ht="32.25" customHeight="1">
      <c r="A76" s="119"/>
      <c r="B76" s="279" t="s">
        <v>540</v>
      </c>
      <c r="C76" s="366"/>
      <c r="D76" s="334">
        <v>15954</v>
      </c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48">
        <f>SUM(C76:Q76)</f>
        <v>15954</v>
      </c>
    </row>
    <row r="77" spans="1:18" ht="30.75" customHeight="1">
      <c r="A77" s="119"/>
      <c r="B77" s="298" t="s">
        <v>552</v>
      </c>
      <c r="C77" s="291"/>
      <c r="D77" s="277"/>
      <c r="E77" s="277"/>
      <c r="F77" s="277"/>
      <c r="G77" s="277"/>
      <c r="H77" s="277"/>
      <c r="I77" s="277"/>
      <c r="J77" s="340"/>
      <c r="K77" s="277"/>
      <c r="L77" s="277"/>
      <c r="M77" s="277"/>
      <c r="N77" s="277"/>
      <c r="O77" s="277"/>
      <c r="P77" s="277"/>
      <c r="Q77" s="277"/>
      <c r="R77" s="324"/>
    </row>
    <row r="78" spans="1:18" ht="15.75" customHeight="1">
      <c r="A78" s="119"/>
      <c r="B78" s="279" t="s">
        <v>538</v>
      </c>
      <c r="C78" s="366"/>
      <c r="D78" s="334">
        <v>10000</v>
      </c>
      <c r="E78" s="334">
        <v>31365</v>
      </c>
      <c r="F78" s="334">
        <v>5880</v>
      </c>
      <c r="G78" s="334"/>
      <c r="H78" s="334"/>
      <c r="I78" s="334"/>
      <c r="J78" s="334"/>
      <c r="K78" s="334">
        <v>4155</v>
      </c>
      <c r="L78" s="334"/>
      <c r="M78" s="334"/>
      <c r="N78" s="334"/>
      <c r="O78" s="334">
        <v>6789</v>
      </c>
      <c r="P78" s="334"/>
      <c r="Q78" s="334"/>
      <c r="R78" s="348">
        <f>SUM(C78:Q78)</f>
        <v>58189</v>
      </c>
    </row>
    <row r="79" spans="1:18" ht="13.5">
      <c r="A79" s="119"/>
      <c r="B79" s="279" t="s">
        <v>543</v>
      </c>
      <c r="C79" s="366"/>
      <c r="D79" s="334"/>
      <c r="E79" s="334"/>
      <c r="F79" s="334"/>
      <c r="G79" s="334">
        <v>39900</v>
      </c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48">
        <f>SUM(C79:Q79)</f>
        <v>39900</v>
      </c>
    </row>
    <row r="80" spans="1:18" ht="29.25" customHeight="1">
      <c r="A80" s="119"/>
      <c r="B80" s="279" t="s">
        <v>541</v>
      </c>
      <c r="C80" s="366"/>
      <c r="D80" s="334"/>
      <c r="E80" s="334"/>
      <c r="F80" s="334">
        <v>4130</v>
      </c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48">
        <f>SUM(C80:Q80)</f>
        <v>4130</v>
      </c>
    </row>
    <row r="81" spans="1:18" ht="27" customHeight="1">
      <c r="A81" s="119"/>
      <c r="B81" s="298" t="s">
        <v>573</v>
      </c>
      <c r="C81" s="366"/>
      <c r="D81" s="334"/>
      <c r="E81" s="334"/>
      <c r="F81" s="334"/>
      <c r="G81" s="334">
        <v>33229</v>
      </c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48">
        <f>SUM(C81:Q81)</f>
        <v>33229</v>
      </c>
    </row>
    <row r="82" spans="1:18" ht="18.75" customHeight="1">
      <c r="A82" s="119"/>
      <c r="B82" s="295" t="s">
        <v>539</v>
      </c>
      <c r="C82" s="366"/>
      <c r="D82" s="334"/>
      <c r="E82" s="334"/>
      <c r="F82" s="334"/>
      <c r="G82" s="334"/>
      <c r="H82" s="334"/>
      <c r="I82" s="334"/>
      <c r="J82" s="334"/>
      <c r="K82" s="334">
        <v>4930</v>
      </c>
      <c r="L82" s="334"/>
      <c r="M82" s="334"/>
      <c r="N82" s="334"/>
      <c r="O82" s="334"/>
      <c r="P82" s="334"/>
      <c r="Q82" s="334"/>
      <c r="R82" s="348">
        <f>SUM(C82:Q82)</f>
        <v>4930</v>
      </c>
    </row>
    <row r="83" spans="1:18" ht="18.75" customHeight="1">
      <c r="A83" s="119"/>
      <c r="B83" s="295" t="s">
        <v>553</v>
      </c>
      <c r="C83" s="291"/>
      <c r="D83" s="277"/>
      <c r="E83" s="277"/>
      <c r="F83" s="277"/>
      <c r="G83" s="277"/>
      <c r="H83" s="277"/>
      <c r="I83" s="277"/>
      <c r="J83" s="340"/>
      <c r="K83" s="277"/>
      <c r="L83" s="277"/>
      <c r="M83" s="277"/>
      <c r="N83" s="277"/>
      <c r="O83" s="277"/>
      <c r="P83" s="277"/>
      <c r="Q83" s="277"/>
      <c r="R83" s="324"/>
    </row>
    <row r="84" spans="1:18" ht="18.75" customHeight="1">
      <c r="A84" s="119"/>
      <c r="B84" s="295" t="s">
        <v>554</v>
      </c>
      <c r="C84" s="291"/>
      <c r="D84" s="277"/>
      <c r="E84" s="277"/>
      <c r="F84" s="277"/>
      <c r="G84" s="277"/>
      <c r="H84" s="277"/>
      <c r="I84" s="277"/>
      <c r="J84" s="340"/>
      <c r="K84" s="277"/>
      <c r="L84" s="277"/>
      <c r="M84" s="277"/>
      <c r="N84" s="277"/>
      <c r="O84" s="277"/>
      <c r="P84" s="277"/>
      <c r="Q84" s="277"/>
      <c r="R84" s="324"/>
    </row>
    <row r="85" spans="1:18" s="349" customFormat="1" ht="18.75" customHeight="1">
      <c r="A85" s="119"/>
      <c r="B85" s="318" t="s">
        <v>561</v>
      </c>
      <c r="C85" s="371">
        <f aca="true" t="shared" si="3" ref="C85:Q85">SUM(C75:C84)</f>
        <v>0</v>
      </c>
      <c r="D85" s="341">
        <f t="shared" si="3"/>
        <v>25954</v>
      </c>
      <c r="E85" s="341">
        <f t="shared" si="3"/>
        <v>31365</v>
      </c>
      <c r="F85" s="341">
        <f t="shared" si="3"/>
        <v>13910</v>
      </c>
      <c r="G85" s="341">
        <f t="shared" si="3"/>
        <v>73129</v>
      </c>
      <c r="H85" s="341">
        <f t="shared" si="3"/>
        <v>0</v>
      </c>
      <c r="I85" s="341">
        <f t="shared" si="3"/>
        <v>0</v>
      </c>
      <c r="J85" s="341">
        <f t="shared" si="3"/>
        <v>0</v>
      </c>
      <c r="K85" s="341">
        <f t="shared" si="3"/>
        <v>9085</v>
      </c>
      <c r="L85" s="341">
        <f t="shared" si="3"/>
        <v>0</v>
      </c>
      <c r="M85" s="341">
        <f t="shared" si="3"/>
        <v>0</v>
      </c>
      <c r="N85" s="341">
        <f t="shared" si="3"/>
        <v>0</v>
      </c>
      <c r="O85" s="341">
        <f t="shared" si="3"/>
        <v>6789</v>
      </c>
      <c r="P85" s="341">
        <f t="shared" si="3"/>
        <v>0</v>
      </c>
      <c r="Q85" s="341">
        <f t="shared" si="3"/>
        <v>0</v>
      </c>
      <c r="R85" s="341">
        <f>SUM(C85:Q85)</f>
        <v>160232</v>
      </c>
    </row>
    <row r="86" spans="1:18" s="349" customFormat="1" ht="18.75" customHeight="1" thickBot="1">
      <c r="A86" s="119"/>
      <c r="B86" s="323" t="s">
        <v>562</v>
      </c>
      <c r="C86" s="360">
        <v>14200</v>
      </c>
      <c r="D86" s="344">
        <v>294589</v>
      </c>
      <c r="E86" s="344">
        <v>60185</v>
      </c>
      <c r="F86" s="344">
        <v>58090</v>
      </c>
      <c r="G86" s="373">
        <v>573440.78</v>
      </c>
      <c r="H86" s="356">
        <v>39875</v>
      </c>
      <c r="I86" s="356"/>
      <c r="J86" s="344">
        <v>9800</v>
      </c>
      <c r="K86" s="344">
        <v>88160</v>
      </c>
      <c r="L86" s="356"/>
      <c r="M86" s="344">
        <v>62500</v>
      </c>
      <c r="N86" s="356"/>
      <c r="O86" s="344">
        <v>14779</v>
      </c>
      <c r="P86" s="356"/>
      <c r="Q86" s="356"/>
      <c r="R86" s="372">
        <f>SUM(C86:Q86)</f>
        <v>1215618.78</v>
      </c>
    </row>
    <row r="87" spans="1:18" ht="18.75" customHeight="1" thickTop="1">
      <c r="A87" s="147" t="s">
        <v>574</v>
      </c>
      <c r="B87" s="331" t="s">
        <v>555</v>
      </c>
      <c r="C87" s="291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353"/>
    </row>
    <row r="88" spans="1:18" s="349" customFormat="1" ht="18.75" customHeight="1">
      <c r="A88" s="147"/>
      <c r="B88" s="318" t="s">
        <v>561</v>
      </c>
      <c r="C88" s="299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24"/>
    </row>
    <row r="89" spans="1:18" s="349" customFormat="1" ht="18.75" customHeight="1" thickBot="1">
      <c r="A89" s="147"/>
      <c r="B89" s="323" t="s">
        <v>562</v>
      </c>
      <c r="C89" s="360"/>
      <c r="D89" s="344"/>
      <c r="E89" s="344"/>
      <c r="F89" s="344"/>
      <c r="G89" s="344">
        <v>365500</v>
      </c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80">
        <f>SUM(C89:Q89)</f>
        <v>365500</v>
      </c>
    </row>
    <row r="90" ht="14.25" thickTop="1"/>
    <row r="91" spans="1:18" ht="18.75" customHeight="1">
      <c r="A91" s="310"/>
      <c r="B91" s="303"/>
      <c r="C91" s="325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52"/>
    </row>
    <row r="92" spans="1:18" ht="18.75" customHeight="1">
      <c r="A92" s="310"/>
      <c r="B92" s="303"/>
      <c r="C92" s="325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52"/>
    </row>
    <row r="93" spans="1:18" ht="18.75" customHeight="1">
      <c r="A93" s="310"/>
      <c r="B93" s="303"/>
      <c r="C93" s="325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52"/>
    </row>
    <row r="94" spans="1:18" ht="18.75" customHeight="1">
      <c r="A94" s="310"/>
      <c r="B94" s="303"/>
      <c r="C94" s="325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52"/>
    </row>
    <row r="95" spans="1:18" ht="18.75" customHeight="1">
      <c r="A95" s="310"/>
      <c r="B95" s="303"/>
      <c r="C95" s="325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52"/>
    </row>
    <row r="96" spans="1:18" ht="69.75" customHeight="1">
      <c r="A96" s="150" t="s">
        <v>502</v>
      </c>
      <c r="B96" s="152"/>
      <c r="C96" s="274" t="s">
        <v>566</v>
      </c>
      <c r="D96" s="119" t="s">
        <v>503</v>
      </c>
      <c r="E96" s="119"/>
      <c r="F96" s="119" t="s">
        <v>509</v>
      </c>
      <c r="G96" s="119"/>
      <c r="H96" s="148" t="s">
        <v>530</v>
      </c>
      <c r="I96" s="149"/>
      <c r="J96" s="274" t="s">
        <v>510</v>
      </c>
      <c r="K96" s="150" t="s">
        <v>512</v>
      </c>
      <c r="L96" s="151"/>
      <c r="M96" s="152"/>
      <c r="N96" s="286" t="s">
        <v>514</v>
      </c>
      <c r="O96" s="274" t="s">
        <v>516</v>
      </c>
      <c r="P96" s="273" t="s">
        <v>567</v>
      </c>
      <c r="Q96" s="274" t="s">
        <v>517</v>
      </c>
      <c r="R96" s="494" t="s">
        <v>568</v>
      </c>
    </row>
    <row r="97" spans="1:18" ht="80.25" customHeight="1">
      <c r="A97" s="286" t="s">
        <v>429</v>
      </c>
      <c r="B97" s="272" t="s">
        <v>523</v>
      </c>
      <c r="C97" s="274" t="s">
        <v>434</v>
      </c>
      <c r="D97" s="283" t="s">
        <v>503</v>
      </c>
      <c r="E97" s="274" t="s">
        <v>504</v>
      </c>
      <c r="F97" s="274" t="s">
        <v>435</v>
      </c>
      <c r="G97" s="274" t="s">
        <v>436</v>
      </c>
      <c r="H97" s="274" t="s">
        <v>439</v>
      </c>
      <c r="I97" s="274" t="s">
        <v>440</v>
      </c>
      <c r="J97" s="274" t="s">
        <v>578</v>
      </c>
      <c r="K97" s="274" t="s">
        <v>443</v>
      </c>
      <c r="L97" s="274" t="s">
        <v>513</v>
      </c>
      <c r="M97" s="274" t="s">
        <v>445</v>
      </c>
      <c r="N97" s="274" t="s">
        <v>515</v>
      </c>
      <c r="O97" s="274" t="s">
        <v>441</v>
      </c>
      <c r="P97" s="273" t="s">
        <v>438</v>
      </c>
      <c r="Q97" s="283" t="s">
        <v>133</v>
      </c>
      <c r="R97" s="118"/>
    </row>
    <row r="98" spans="1:18" ht="31.5" customHeight="1">
      <c r="A98" s="146" t="s">
        <v>141</v>
      </c>
      <c r="B98" s="276" t="s">
        <v>545</v>
      </c>
      <c r="C98" s="369"/>
      <c r="D98" s="336">
        <v>827.65</v>
      </c>
      <c r="E98" s="336"/>
      <c r="F98" s="338">
        <v>176</v>
      </c>
      <c r="G98" s="336"/>
      <c r="H98" s="336"/>
      <c r="I98" s="336"/>
      <c r="J98" s="336"/>
      <c r="K98" s="336"/>
      <c r="L98" s="336"/>
      <c r="M98" s="336"/>
      <c r="N98" s="336"/>
      <c r="O98" s="336"/>
      <c r="P98" s="336"/>
      <c r="Q98" s="336"/>
      <c r="R98" s="354">
        <f aca="true" t="shared" si="4" ref="R98:R104">SUM(C98:Q98)</f>
        <v>1003.65</v>
      </c>
    </row>
    <row r="99" spans="1:18" ht="18.75" customHeight="1">
      <c r="A99" s="147"/>
      <c r="B99" s="289" t="s">
        <v>546</v>
      </c>
      <c r="C99" s="291"/>
      <c r="D99" s="288">
        <v>390.34</v>
      </c>
      <c r="E99" s="277"/>
      <c r="F99" s="288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324">
        <f t="shared" si="4"/>
        <v>390.34</v>
      </c>
    </row>
    <row r="100" spans="1:18" ht="18.75" customHeight="1">
      <c r="A100" s="147"/>
      <c r="B100" s="289" t="s">
        <v>547</v>
      </c>
      <c r="C100" s="366"/>
      <c r="D100" s="334">
        <v>1970</v>
      </c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48">
        <f t="shared" si="4"/>
        <v>1970</v>
      </c>
    </row>
    <row r="101" spans="1:18" ht="33" customHeight="1">
      <c r="A101" s="147"/>
      <c r="B101" s="276" t="s">
        <v>548</v>
      </c>
      <c r="C101" s="366"/>
      <c r="D101" s="334">
        <v>2675</v>
      </c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48">
        <f t="shared" si="4"/>
        <v>2675</v>
      </c>
    </row>
    <row r="102" spans="1:18" ht="13.5">
      <c r="A102" s="147"/>
      <c r="B102" s="276" t="s">
        <v>544</v>
      </c>
      <c r="C102" s="365"/>
      <c r="D102" s="288">
        <v>45190.21</v>
      </c>
      <c r="E102" s="288"/>
      <c r="F102" s="288">
        <v>1712.46</v>
      </c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354">
        <f t="shared" si="4"/>
        <v>46902.67</v>
      </c>
    </row>
    <row r="103" spans="1:18" s="349" customFormat="1" ht="13.5">
      <c r="A103" s="147"/>
      <c r="B103" s="318" t="s">
        <v>561</v>
      </c>
      <c r="C103" s="367"/>
      <c r="D103" s="354">
        <f>SUM(D98:D102)</f>
        <v>51053.2</v>
      </c>
      <c r="E103" s="354"/>
      <c r="F103" s="354">
        <f>SUM(F98:F102)</f>
        <v>1888.46</v>
      </c>
      <c r="G103" s="354"/>
      <c r="H103" s="354"/>
      <c r="I103" s="354"/>
      <c r="J103" s="354"/>
      <c r="K103" s="354"/>
      <c r="L103" s="354"/>
      <c r="M103" s="354"/>
      <c r="N103" s="354"/>
      <c r="O103" s="354"/>
      <c r="P103" s="354"/>
      <c r="Q103" s="354"/>
      <c r="R103" s="354">
        <f t="shared" si="4"/>
        <v>52941.659999999996</v>
      </c>
    </row>
    <row r="104" spans="1:18" s="349" customFormat="1" ht="21" customHeight="1" thickBot="1">
      <c r="A104" s="147"/>
      <c r="B104" s="323" t="s">
        <v>562</v>
      </c>
      <c r="C104" s="359"/>
      <c r="D104" s="343">
        <v>194861.05</v>
      </c>
      <c r="E104" s="343"/>
      <c r="F104" s="343">
        <v>15304.86</v>
      </c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>
        <f t="shared" si="4"/>
        <v>210165.90999999997</v>
      </c>
    </row>
    <row r="105" spans="1:18" ht="27.75" thickTop="1">
      <c r="A105" s="147" t="s">
        <v>143</v>
      </c>
      <c r="B105" s="329" t="s">
        <v>549</v>
      </c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53"/>
    </row>
    <row r="106" spans="1:18" ht="28.5" customHeight="1">
      <c r="A106" s="147"/>
      <c r="B106" s="297" t="s">
        <v>550</v>
      </c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324"/>
    </row>
    <row r="107" spans="1:18" ht="13.5">
      <c r="A107" s="147"/>
      <c r="B107" s="296" t="s">
        <v>551</v>
      </c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324"/>
    </row>
    <row r="108" spans="1:18" ht="16.5" customHeight="1">
      <c r="A108" s="147"/>
      <c r="B108" s="318" t="s">
        <v>561</v>
      </c>
      <c r="C108" s="328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324"/>
    </row>
    <row r="109" spans="1:18" s="349" customFormat="1" ht="14.25" thickBot="1">
      <c r="A109" s="147"/>
      <c r="B109" s="332" t="s">
        <v>562</v>
      </c>
      <c r="C109" s="344">
        <v>72500</v>
      </c>
      <c r="D109" s="344">
        <v>26000</v>
      </c>
      <c r="E109" s="344">
        <v>7000</v>
      </c>
      <c r="F109" s="344">
        <v>15000</v>
      </c>
      <c r="G109" s="344"/>
      <c r="H109" s="344"/>
      <c r="I109" s="344"/>
      <c r="J109" s="344"/>
      <c r="K109" s="344">
        <v>15000</v>
      </c>
      <c r="L109" s="344"/>
      <c r="M109" s="344"/>
      <c r="N109" s="344"/>
      <c r="O109" s="344">
        <v>15000</v>
      </c>
      <c r="P109" s="344"/>
      <c r="Q109" s="344"/>
      <c r="R109" s="344">
        <f>SUM(C109:Q109)</f>
        <v>150500</v>
      </c>
    </row>
    <row r="110" spans="1:18" ht="27.75" customHeight="1" thickTop="1">
      <c r="A110" s="120" t="s">
        <v>144</v>
      </c>
      <c r="B110" s="300" t="s">
        <v>575</v>
      </c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53"/>
    </row>
    <row r="111" spans="1:18" ht="13.5">
      <c r="A111" s="122"/>
      <c r="B111" s="333" t="s">
        <v>561</v>
      </c>
      <c r="C111" s="328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324"/>
    </row>
    <row r="112" spans="1:18" ht="14.25" thickBot="1">
      <c r="A112" s="146"/>
      <c r="B112" s="373" t="s">
        <v>562</v>
      </c>
      <c r="C112" s="337"/>
      <c r="D112" s="337"/>
      <c r="E112" s="337"/>
      <c r="F112" s="337"/>
      <c r="G112" s="337"/>
      <c r="H112" s="337"/>
      <c r="I112" s="337"/>
      <c r="J112" s="337"/>
      <c r="K112" s="337"/>
      <c r="L112" s="376">
        <v>1290460.75</v>
      </c>
      <c r="M112" s="337"/>
      <c r="N112" s="337"/>
      <c r="O112" s="337"/>
      <c r="P112" s="337"/>
      <c r="Q112" s="337"/>
      <c r="R112" s="343">
        <f>SUM(C112:Q112)</f>
        <v>1290460.75</v>
      </c>
    </row>
    <row r="113" spans="1:18" ht="27.75" thickTop="1">
      <c r="A113" s="496" t="s">
        <v>577</v>
      </c>
      <c r="B113" s="374" t="s">
        <v>576</v>
      </c>
      <c r="C113" s="301"/>
      <c r="D113" s="301"/>
      <c r="E113" s="301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  <c r="P113" s="301"/>
      <c r="Q113" s="301"/>
      <c r="R113" s="353"/>
    </row>
    <row r="114" spans="1:18" ht="27">
      <c r="A114" s="496"/>
      <c r="B114" s="329" t="s">
        <v>575</v>
      </c>
      <c r="C114" s="288"/>
      <c r="D114" s="288"/>
      <c r="E114" s="288"/>
      <c r="F114" s="288"/>
      <c r="G114" s="288"/>
      <c r="H114" s="288"/>
      <c r="I114" s="288"/>
      <c r="J114" s="288"/>
      <c r="K114" s="288"/>
      <c r="L114" s="288"/>
      <c r="M114" s="288"/>
      <c r="N114" s="377">
        <v>1074825</v>
      </c>
      <c r="O114" s="288"/>
      <c r="P114" s="288"/>
      <c r="Q114" s="288"/>
      <c r="R114" s="354">
        <f>SUM(C114:Q114)</f>
        <v>1074825</v>
      </c>
    </row>
    <row r="115" spans="1:18" ht="13.5">
      <c r="A115" s="496"/>
      <c r="B115" s="333" t="s">
        <v>561</v>
      </c>
      <c r="C115" s="328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378"/>
      <c r="O115" s="277"/>
      <c r="P115" s="277"/>
      <c r="Q115" s="277"/>
      <c r="R115" s="324"/>
    </row>
    <row r="116" spans="1:18" ht="22.5" customHeight="1" thickBot="1">
      <c r="A116" s="496"/>
      <c r="B116" s="332" t="s">
        <v>562</v>
      </c>
      <c r="C116" s="311"/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  <c r="N116" s="376">
        <v>6949059.75</v>
      </c>
      <c r="O116" s="311"/>
      <c r="P116" s="311"/>
      <c r="Q116" s="311"/>
      <c r="R116" s="372">
        <f>SUM(N116:Q116)</f>
        <v>6949059.75</v>
      </c>
    </row>
    <row r="117" spans="1:18" ht="54.75" thickTop="1">
      <c r="A117" s="150" t="s">
        <v>502</v>
      </c>
      <c r="B117" s="152"/>
      <c r="C117" s="274" t="s">
        <v>566</v>
      </c>
      <c r="D117" s="119" t="s">
        <v>503</v>
      </c>
      <c r="E117" s="119"/>
      <c r="F117" s="119" t="s">
        <v>509</v>
      </c>
      <c r="G117" s="119"/>
      <c r="H117" s="148" t="s">
        <v>530</v>
      </c>
      <c r="I117" s="149"/>
      <c r="J117" s="274" t="s">
        <v>510</v>
      </c>
      <c r="K117" s="150" t="s">
        <v>512</v>
      </c>
      <c r="L117" s="151"/>
      <c r="M117" s="152"/>
      <c r="N117" s="286" t="s">
        <v>514</v>
      </c>
      <c r="O117" s="274" t="s">
        <v>516</v>
      </c>
      <c r="P117" s="273" t="s">
        <v>567</v>
      </c>
      <c r="Q117" s="274" t="s">
        <v>517</v>
      </c>
      <c r="R117" s="494" t="s">
        <v>568</v>
      </c>
    </row>
    <row r="118" spans="1:18" ht="67.5">
      <c r="A118" s="286" t="s">
        <v>429</v>
      </c>
      <c r="B118" s="272" t="s">
        <v>523</v>
      </c>
      <c r="C118" s="274" t="s">
        <v>434</v>
      </c>
      <c r="D118" s="283" t="s">
        <v>503</v>
      </c>
      <c r="E118" s="274" t="s">
        <v>504</v>
      </c>
      <c r="F118" s="274" t="s">
        <v>435</v>
      </c>
      <c r="G118" s="274" t="s">
        <v>436</v>
      </c>
      <c r="H118" s="274" t="s">
        <v>439</v>
      </c>
      <c r="I118" s="274" t="s">
        <v>440</v>
      </c>
      <c r="J118" s="274" t="s">
        <v>578</v>
      </c>
      <c r="K118" s="274" t="s">
        <v>443</v>
      </c>
      <c r="L118" s="274" t="s">
        <v>513</v>
      </c>
      <c r="M118" s="274" t="s">
        <v>445</v>
      </c>
      <c r="N118" s="274" t="s">
        <v>515</v>
      </c>
      <c r="O118" s="274" t="s">
        <v>441</v>
      </c>
      <c r="P118" s="273" t="s">
        <v>438</v>
      </c>
      <c r="Q118" s="283" t="s">
        <v>133</v>
      </c>
      <c r="R118" s="118"/>
    </row>
    <row r="119" spans="1:18" ht="27">
      <c r="A119" s="497" t="s">
        <v>142</v>
      </c>
      <c r="B119" s="279" t="s">
        <v>579</v>
      </c>
      <c r="C119" s="288"/>
      <c r="D119" s="288"/>
      <c r="E119" s="288"/>
      <c r="F119" s="288"/>
      <c r="G119" s="288">
        <v>287000</v>
      </c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354">
        <f>SUM(C119:Q119)</f>
        <v>287000</v>
      </c>
    </row>
    <row r="120" spans="1:18" ht="40.5">
      <c r="A120" s="497"/>
      <c r="B120" s="279" t="s">
        <v>580</v>
      </c>
      <c r="C120" s="277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324"/>
    </row>
    <row r="121" spans="1:18" ht="40.5">
      <c r="A121" s="497"/>
      <c r="B121" s="279" t="s">
        <v>581</v>
      </c>
      <c r="C121" s="288"/>
      <c r="D121" s="288"/>
      <c r="E121" s="288"/>
      <c r="F121" s="288"/>
      <c r="G121" s="288"/>
      <c r="H121" s="288"/>
      <c r="I121" s="288"/>
      <c r="J121" s="288"/>
      <c r="K121" s="288"/>
      <c r="L121" s="288">
        <v>129955.06</v>
      </c>
      <c r="M121" s="288"/>
      <c r="N121" s="288"/>
      <c r="O121" s="288"/>
      <c r="P121" s="288"/>
      <c r="Q121" s="288"/>
      <c r="R121" s="354">
        <f>SUM(C121:Q121)</f>
        <v>129955.06</v>
      </c>
    </row>
    <row r="122" spans="1:18" ht="13.5">
      <c r="A122" s="497"/>
      <c r="B122" s="278" t="s">
        <v>561</v>
      </c>
      <c r="C122" s="288"/>
      <c r="D122" s="288"/>
      <c r="E122" s="288"/>
      <c r="F122" s="288"/>
      <c r="G122" s="288">
        <f>SUM(G119:G121)</f>
        <v>287000</v>
      </c>
      <c r="H122" s="288"/>
      <c r="I122" s="288"/>
      <c r="J122" s="288"/>
      <c r="K122" s="288"/>
      <c r="L122" s="288">
        <f>SUM(L119:L121)</f>
        <v>129955.06</v>
      </c>
      <c r="M122" s="288"/>
      <c r="N122" s="288"/>
      <c r="O122" s="288"/>
      <c r="P122" s="288"/>
      <c r="Q122" s="288"/>
      <c r="R122" s="354">
        <f>SUM(C122:Q122)</f>
        <v>416955.06</v>
      </c>
    </row>
    <row r="123" spans="1:18" ht="14.25" thickBot="1">
      <c r="A123" s="498"/>
      <c r="B123" s="332" t="s">
        <v>562</v>
      </c>
      <c r="C123" s="337"/>
      <c r="D123" s="337">
        <v>30000</v>
      </c>
      <c r="E123" s="337"/>
      <c r="F123" s="337">
        <v>20000</v>
      </c>
      <c r="G123" s="337">
        <v>1139000</v>
      </c>
      <c r="H123" s="337"/>
      <c r="I123" s="337">
        <v>55000</v>
      </c>
      <c r="J123" s="337"/>
      <c r="K123" s="337"/>
      <c r="L123" s="337">
        <v>466841.07</v>
      </c>
      <c r="M123" s="337"/>
      <c r="N123" s="337"/>
      <c r="O123" s="337"/>
      <c r="P123" s="337">
        <v>40000</v>
      </c>
      <c r="Q123" s="337"/>
      <c r="R123" s="343">
        <f>SUM(C123:Q123)</f>
        <v>1750841.07</v>
      </c>
    </row>
    <row r="124" spans="1:18" ht="21" customHeight="1" thickBot="1" thickTop="1">
      <c r="A124" s="499" t="s">
        <v>508</v>
      </c>
      <c r="B124" s="500"/>
      <c r="C124" s="375">
        <f aca="true" t="shared" si="5" ref="C124:R124">C11+C16+C32+C40+C49+C54+C57+C65+C68+C86+C89+C104+C109+C112+C116+C123</f>
        <v>261234</v>
      </c>
      <c r="D124" s="375">
        <f t="shared" si="5"/>
        <v>5686488.05</v>
      </c>
      <c r="E124" s="379">
        <f t="shared" si="5"/>
        <v>1076619</v>
      </c>
      <c r="F124" s="375">
        <f t="shared" si="5"/>
        <v>2095893.86</v>
      </c>
      <c r="G124" s="375">
        <f t="shared" si="5"/>
        <v>2880450.7800000003</v>
      </c>
      <c r="H124" s="375">
        <f t="shared" si="5"/>
        <v>183410</v>
      </c>
      <c r="I124" s="375">
        <f t="shared" si="5"/>
        <v>252241</v>
      </c>
      <c r="J124" s="375">
        <f t="shared" si="5"/>
        <v>344720</v>
      </c>
      <c r="K124" s="375">
        <f t="shared" si="5"/>
        <v>669535</v>
      </c>
      <c r="L124" s="379">
        <f t="shared" si="5"/>
        <v>1757301.82</v>
      </c>
      <c r="M124" s="375">
        <f t="shared" si="5"/>
        <v>184400</v>
      </c>
      <c r="N124" s="379">
        <f t="shared" si="5"/>
        <v>6949059.75</v>
      </c>
      <c r="O124" s="379">
        <f t="shared" si="5"/>
        <v>441708</v>
      </c>
      <c r="P124" s="375">
        <f t="shared" si="5"/>
        <v>57700</v>
      </c>
      <c r="Q124" s="375">
        <f t="shared" si="5"/>
        <v>7901896</v>
      </c>
      <c r="R124" s="375">
        <f t="shared" si="5"/>
        <v>30742657.26</v>
      </c>
    </row>
  </sheetData>
  <sheetProtection/>
  <mergeCells count="63">
    <mergeCell ref="A119:A123"/>
    <mergeCell ref="A124:B124"/>
    <mergeCell ref="A110:A112"/>
    <mergeCell ref="H117:I117"/>
    <mergeCell ref="K117:M117"/>
    <mergeCell ref="R117:R118"/>
    <mergeCell ref="A113:A116"/>
    <mergeCell ref="A117:B117"/>
    <mergeCell ref="D117:E117"/>
    <mergeCell ref="F117:G117"/>
    <mergeCell ref="R73:R74"/>
    <mergeCell ref="A75:A86"/>
    <mergeCell ref="A87:A89"/>
    <mergeCell ref="D58:E58"/>
    <mergeCell ref="F58:G58"/>
    <mergeCell ref="R96:R97"/>
    <mergeCell ref="A105:A109"/>
    <mergeCell ref="R58:R59"/>
    <mergeCell ref="A58:B58"/>
    <mergeCell ref="A60:A65"/>
    <mergeCell ref="A66:A68"/>
    <mergeCell ref="A73:B73"/>
    <mergeCell ref="D73:E73"/>
    <mergeCell ref="F73:G73"/>
    <mergeCell ref="H73:I73"/>
    <mergeCell ref="R3:R4"/>
    <mergeCell ref="R24:R25"/>
    <mergeCell ref="A24:B24"/>
    <mergeCell ref="R43:R44"/>
    <mergeCell ref="A43:B43"/>
    <mergeCell ref="D24:E24"/>
    <mergeCell ref="F24:G24"/>
    <mergeCell ref="H24:I24"/>
    <mergeCell ref="K24:M24"/>
    <mergeCell ref="H3:I3"/>
    <mergeCell ref="A45:A49"/>
    <mergeCell ref="A3:B3"/>
    <mergeCell ref="A50:A54"/>
    <mergeCell ref="A55:A57"/>
    <mergeCell ref="B42:C42"/>
    <mergeCell ref="A26:A32"/>
    <mergeCell ref="A33:A40"/>
    <mergeCell ref="B23:C23"/>
    <mergeCell ref="A5:A11"/>
    <mergeCell ref="A12:A16"/>
    <mergeCell ref="A1:Q1"/>
    <mergeCell ref="A2:Q2"/>
    <mergeCell ref="D43:E43"/>
    <mergeCell ref="F43:G43"/>
    <mergeCell ref="K43:M43"/>
    <mergeCell ref="D3:E3"/>
    <mergeCell ref="F3:G3"/>
    <mergeCell ref="K3:M3"/>
    <mergeCell ref="H43:I43"/>
    <mergeCell ref="K58:M58"/>
    <mergeCell ref="H58:I58"/>
    <mergeCell ref="A98:A104"/>
    <mergeCell ref="H96:I96"/>
    <mergeCell ref="K96:M96"/>
    <mergeCell ref="K73:M73"/>
    <mergeCell ref="F96:G96"/>
    <mergeCell ref="A96:B96"/>
    <mergeCell ref="D96:E96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8"/>
  <sheetViews>
    <sheetView view="pageBreakPreview" zoomScale="120" zoomScaleNormal="110" zoomScaleSheetLayoutView="120" zoomScalePageLayoutView="0" workbookViewId="0" topLeftCell="A1">
      <selection activeCell="J119" sqref="J119"/>
    </sheetView>
  </sheetViews>
  <sheetFormatPr defaultColWidth="9.00390625" defaultRowHeight="14.25"/>
  <cols>
    <col min="1" max="1" width="5.625" style="381" customWidth="1"/>
    <col min="2" max="2" width="9.375" style="381" customWidth="1"/>
    <col min="3" max="3" width="6.875" style="381" customWidth="1"/>
    <col min="4" max="4" width="7.00390625" style="381" customWidth="1"/>
    <col min="5" max="5" width="7.875" style="381" customWidth="1"/>
    <col min="6" max="6" width="7.625" style="381" customWidth="1"/>
    <col min="7" max="7" width="7.50390625" style="381" customWidth="1"/>
    <col min="8" max="8" width="7.75390625" style="381" customWidth="1"/>
    <col min="9" max="9" width="7.375" style="381" customWidth="1"/>
    <col min="10" max="11" width="7.00390625" style="381" customWidth="1"/>
    <col min="12" max="12" width="7.75390625" style="381" customWidth="1"/>
    <col min="13" max="14" width="6.50390625" style="381" customWidth="1"/>
    <col min="15" max="15" width="7.00390625" style="381" customWidth="1"/>
    <col min="16" max="16" width="6.375" style="381" customWidth="1"/>
    <col min="17" max="17" width="6.50390625" style="381" customWidth="1"/>
    <col min="18" max="18" width="6.75390625" style="381" customWidth="1"/>
    <col min="19" max="19" width="7.50390625" style="381" customWidth="1"/>
    <col min="20" max="16384" width="9.00390625" style="381" customWidth="1"/>
  </cols>
  <sheetData>
    <row r="1" spans="1:19" ht="15">
      <c r="A1" s="525" t="s">
        <v>83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</row>
    <row r="2" spans="1:19" ht="15">
      <c r="A2" s="525" t="s">
        <v>582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</row>
    <row r="3" spans="1:19" ht="15">
      <c r="A3" s="526" t="s">
        <v>583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</row>
    <row r="4" spans="1:19" ht="36">
      <c r="A4" s="510" t="s">
        <v>502</v>
      </c>
      <c r="B4" s="511"/>
      <c r="C4" s="505" t="s">
        <v>584</v>
      </c>
      <c r="D4" s="505"/>
      <c r="E4" s="357" t="s">
        <v>585</v>
      </c>
      <c r="F4" s="505" t="s">
        <v>509</v>
      </c>
      <c r="G4" s="505"/>
      <c r="H4" s="357" t="s">
        <v>510</v>
      </c>
      <c r="I4" s="516" t="s">
        <v>512</v>
      </c>
      <c r="J4" s="517"/>
      <c r="K4" s="518"/>
      <c r="L4" s="357" t="s">
        <v>567</v>
      </c>
      <c r="M4" s="510" t="s">
        <v>530</v>
      </c>
      <c r="N4" s="511"/>
      <c r="O4" s="382" t="s">
        <v>514</v>
      </c>
      <c r="P4" s="496" t="s">
        <v>516</v>
      </c>
      <c r="Q4" s="496"/>
      <c r="R4" s="357" t="s">
        <v>517</v>
      </c>
      <c r="S4" s="505" t="s">
        <v>568</v>
      </c>
    </row>
    <row r="5" spans="1:19" ht="56.25" customHeight="1">
      <c r="A5" s="357" t="s">
        <v>429</v>
      </c>
      <c r="B5" s="357" t="s">
        <v>523</v>
      </c>
      <c r="C5" s="357" t="s">
        <v>503</v>
      </c>
      <c r="D5" s="357" t="s">
        <v>504</v>
      </c>
      <c r="E5" s="357" t="s">
        <v>434</v>
      </c>
      <c r="F5" s="357" t="s">
        <v>435</v>
      </c>
      <c r="G5" s="357" t="s">
        <v>436</v>
      </c>
      <c r="H5" s="357" t="s">
        <v>578</v>
      </c>
      <c r="I5" s="357" t="s">
        <v>443</v>
      </c>
      <c r="J5" s="357" t="s">
        <v>513</v>
      </c>
      <c r="K5" s="357" t="s">
        <v>445</v>
      </c>
      <c r="L5" s="357" t="s">
        <v>438</v>
      </c>
      <c r="M5" s="357" t="s">
        <v>439</v>
      </c>
      <c r="N5" s="357" t="s">
        <v>440</v>
      </c>
      <c r="O5" s="357" t="s">
        <v>515</v>
      </c>
      <c r="P5" s="383" t="s">
        <v>441</v>
      </c>
      <c r="Q5" s="357" t="s">
        <v>442</v>
      </c>
      <c r="R5" s="357" t="s">
        <v>133</v>
      </c>
      <c r="S5" s="505"/>
    </row>
    <row r="6" spans="1:19" ht="63" customHeight="1">
      <c r="A6" s="494" t="s">
        <v>133</v>
      </c>
      <c r="B6" s="384" t="s">
        <v>558</v>
      </c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</row>
    <row r="7" spans="1:19" ht="31.5" customHeight="1">
      <c r="A7" s="495"/>
      <c r="B7" s="384" t="s">
        <v>505</v>
      </c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>
        <v>22089</v>
      </c>
      <c r="S7" s="413">
        <f>SUM(C7:R7)</f>
        <v>22089</v>
      </c>
    </row>
    <row r="8" spans="1:19" ht="26.25" customHeight="1">
      <c r="A8" s="495"/>
      <c r="B8" s="384" t="s">
        <v>507</v>
      </c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>
        <v>60000</v>
      </c>
      <c r="S8" s="413">
        <f>SUM(C8:R8)</f>
        <v>60000</v>
      </c>
    </row>
    <row r="9" spans="1:19" ht="25.5" customHeight="1">
      <c r="A9" s="495"/>
      <c r="B9" s="384" t="s">
        <v>559</v>
      </c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</row>
    <row r="10" spans="1:19" ht="13.5">
      <c r="A10" s="118"/>
      <c r="B10" s="384" t="s">
        <v>560</v>
      </c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>
        <v>199397</v>
      </c>
      <c r="S10" s="413">
        <f>SUM(C10:R10)</f>
        <v>199397</v>
      </c>
    </row>
    <row r="11" spans="1:19" s="416" customFormat="1" ht="21" customHeight="1" thickBot="1">
      <c r="A11" s="502" t="s">
        <v>586</v>
      </c>
      <c r="B11" s="503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5">
        <f>SUM(R6:R10)</f>
        <v>281486</v>
      </c>
      <c r="S11" s="415">
        <f>SUM(S6:S10)</f>
        <v>281486</v>
      </c>
    </row>
    <row r="12" spans="1:19" ht="27" customHeight="1" thickTop="1">
      <c r="A12" s="122" t="s">
        <v>564</v>
      </c>
      <c r="B12" s="388" t="s">
        <v>505</v>
      </c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>
        <v>773</v>
      </c>
      <c r="S12" s="413">
        <f>SUM(C12:R12)</f>
        <v>773</v>
      </c>
    </row>
    <row r="13" spans="1:19" ht="13.5">
      <c r="A13" s="122"/>
      <c r="B13" s="389" t="s">
        <v>563</v>
      </c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>
        <v>18400</v>
      </c>
      <c r="S13" s="413">
        <f>SUM(C13:R13)</f>
        <v>18400</v>
      </c>
    </row>
    <row r="14" spans="1:19" ht="13.5">
      <c r="A14" s="122"/>
      <c r="B14" s="389" t="s">
        <v>506</v>
      </c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>
        <v>89500</v>
      </c>
      <c r="S14" s="413">
        <f>SUM(C14:R14)</f>
        <v>89500</v>
      </c>
    </row>
    <row r="15" spans="1:19" s="387" customFormat="1" ht="43.5" customHeight="1" thickBot="1">
      <c r="A15" s="122"/>
      <c r="B15" s="392" t="s">
        <v>587</v>
      </c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>
        <f>SUM(R12:R14)</f>
        <v>108673</v>
      </c>
      <c r="S15" s="419">
        <f>SUM(S12:S14)</f>
        <v>108673</v>
      </c>
    </row>
    <row r="16" spans="1:19" s="391" customFormat="1" ht="27.75" customHeight="1" thickBot="1" thickTop="1">
      <c r="A16" s="524" t="s">
        <v>588</v>
      </c>
      <c r="B16" s="524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>
        <f>R11+R15</f>
        <v>390159</v>
      </c>
      <c r="S16" s="420">
        <f>S11+S15</f>
        <v>390159</v>
      </c>
    </row>
    <row r="17" ht="12.75" thickTop="1"/>
    <row r="22" spans="1:19" ht="36">
      <c r="A22" s="510" t="s">
        <v>502</v>
      </c>
      <c r="B22" s="511"/>
      <c r="C22" s="505" t="s">
        <v>584</v>
      </c>
      <c r="D22" s="505"/>
      <c r="E22" s="357" t="s">
        <v>585</v>
      </c>
      <c r="F22" s="505" t="s">
        <v>509</v>
      </c>
      <c r="G22" s="505"/>
      <c r="H22" s="357" t="s">
        <v>510</v>
      </c>
      <c r="I22" s="516" t="s">
        <v>512</v>
      </c>
      <c r="J22" s="517"/>
      <c r="K22" s="518"/>
      <c r="L22" s="357" t="s">
        <v>567</v>
      </c>
      <c r="M22" s="510" t="s">
        <v>530</v>
      </c>
      <c r="N22" s="511"/>
      <c r="O22" s="382" t="s">
        <v>514</v>
      </c>
      <c r="P22" s="496" t="s">
        <v>516</v>
      </c>
      <c r="Q22" s="496"/>
      <c r="R22" s="357" t="s">
        <v>517</v>
      </c>
      <c r="S22" s="505" t="s">
        <v>568</v>
      </c>
    </row>
    <row r="23" spans="1:19" ht="48">
      <c r="A23" s="357" t="s">
        <v>429</v>
      </c>
      <c r="B23" s="357" t="s">
        <v>523</v>
      </c>
      <c r="C23" s="357" t="s">
        <v>503</v>
      </c>
      <c r="D23" s="357" t="s">
        <v>504</v>
      </c>
      <c r="E23" s="357" t="s">
        <v>434</v>
      </c>
      <c r="F23" s="357" t="s">
        <v>435</v>
      </c>
      <c r="G23" s="357" t="s">
        <v>436</v>
      </c>
      <c r="H23" s="357" t="s">
        <v>578</v>
      </c>
      <c r="I23" s="357" t="s">
        <v>443</v>
      </c>
      <c r="J23" s="357" t="s">
        <v>513</v>
      </c>
      <c r="K23" s="357" t="s">
        <v>445</v>
      </c>
      <c r="L23" s="357" t="s">
        <v>438</v>
      </c>
      <c r="M23" s="357" t="s">
        <v>439</v>
      </c>
      <c r="N23" s="357" t="s">
        <v>440</v>
      </c>
      <c r="O23" s="357" t="s">
        <v>515</v>
      </c>
      <c r="P23" s="383" t="s">
        <v>441</v>
      </c>
      <c r="Q23" s="357" t="s">
        <v>442</v>
      </c>
      <c r="R23" s="357" t="s">
        <v>133</v>
      </c>
      <c r="S23" s="505"/>
    </row>
    <row r="24" spans="1:19" ht="26.25" customHeight="1">
      <c r="A24" s="147" t="s">
        <v>135</v>
      </c>
      <c r="B24" s="285" t="s">
        <v>518</v>
      </c>
      <c r="C24" s="413">
        <v>128520</v>
      </c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>
        <f aca="true" t="shared" si="0" ref="S24:S29">SUM(C24:R24)</f>
        <v>128520</v>
      </c>
    </row>
    <row r="25" spans="1:19" ht="41.25" customHeight="1">
      <c r="A25" s="147"/>
      <c r="B25" s="290" t="s">
        <v>519</v>
      </c>
      <c r="C25" s="413">
        <v>10530</v>
      </c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>
        <f t="shared" si="0"/>
        <v>10530</v>
      </c>
    </row>
    <row r="26" spans="1:19" ht="27">
      <c r="A26" s="147"/>
      <c r="B26" s="275" t="s">
        <v>520</v>
      </c>
      <c r="C26" s="413">
        <v>10530</v>
      </c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>
        <f t="shared" si="0"/>
        <v>10530</v>
      </c>
    </row>
    <row r="27" spans="1:19" ht="69.75" customHeight="1">
      <c r="A27" s="147"/>
      <c r="B27" s="290" t="s">
        <v>521</v>
      </c>
      <c r="C27" s="413">
        <v>21600</v>
      </c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>
        <f t="shared" si="0"/>
        <v>21600</v>
      </c>
    </row>
    <row r="28" spans="1:19" ht="26.25" customHeight="1">
      <c r="A28" s="147"/>
      <c r="B28" s="290" t="s">
        <v>522</v>
      </c>
      <c r="C28" s="413">
        <v>621360</v>
      </c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>
        <f t="shared" si="0"/>
        <v>621360</v>
      </c>
    </row>
    <row r="29" spans="1:19" ht="21.75" customHeight="1" thickBot="1">
      <c r="A29" s="507" t="s">
        <v>586</v>
      </c>
      <c r="B29" s="508"/>
      <c r="C29" s="419">
        <f>SUM(C24:C28)</f>
        <v>792540</v>
      </c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19">
        <f t="shared" si="0"/>
        <v>792540</v>
      </c>
    </row>
    <row r="30" spans="1:19" s="391" customFormat="1" ht="15" thickBot="1" thickTop="1">
      <c r="A30" s="509" t="s">
        <v>588</v>
      </c>
      <c r="B30" s="509"/>
      <c r="C30" s="420">
        <f>C29</f>
        <v>792540</v>
      </c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>
        <f>S29</f>
        <v>792540</v>
      </c>
    </row>
    <row r="31" spans="1:19" ht="15.75" customHeight="1">
      <c r="A31" s="146" t="s">
        <v>134</v>
      </c>
      <c r="B31" s="284" t="s">
        <v>524</v>
      </c>
      <c r="C31" s="424">
        <v>426800</v>
      </c>
      <c r="D31" s="338">
        <v>287937</v>
      </c>
      <c r="E31" s="338"/>
      <c r="F31" s="338">
        <v>230120</v>
      </c>
      <c r="G31" s="338"/>
      <c r="H31" s="338"/>
      <c r="I31" s="338">
        <v>197710</v>
      </c>
      <c r="J31" s="338"/>
      <c r="K31" s="338"/>
      <c r="L31" s="338"/>
      <c r="M31" s="338"/>
      <c r="N31" s="338"/>
      <c r="O31" s="338"/>
      <c r="P31" s="338">
        <v>208510</v>
      </c>
      <c r="Q31" s="338"/>
      <c r="R31" s="351"/>
      <c r="S31" s="425">
        <f aca="true" t="shared" si="1" ref="S31:S38">SUM(C31:R31)</f>
        <v>1351077</v>
      </c>
    </row>
    <row r="32" spans="1:19" ht="29.25" customHeight="1">
      <c r="A32" s="146"/>
      <c r="B32" s="285" t="s">
        <v>592</v>
      </c>
      <c r="C32" s="424">
        <v>36000</v>
      </c>
      <c r="D32" s="338">
        <v>18000</v>
      </c>
      <c r="E32" s="338"/>
      <c r="F32" s="338"/>
      <c r="G32" s="338"/>
      <c r="H32" s="338"/>
      <c r="I32" s="338">
        <v>36000</v>
      </c>
      <c r="J32" s="338"/>
      <c r="K32" s="338"/>
      <c r="L32" s="338"/>
      <c r="M32" s="338"/>
      <c r="N32" s="338"/>
      <c r="O32" s="338"/>
      <c r="P32" s="338"/>
      <c r="Q32" s="338"/>
      <c r="R32" s="351"/>
      <c r="S32" s="425">
        <f t="shared" si="1"/>
        <v>90000</v>
      </c>
    </row>
    <row r="33" spans="1:19" ht="13.5">
      <c r="A33" s="147"/>
      <c r="B33" s="281" t="s">
        <v>525</v>
      </c>
      <c r="C33" s="355">
        <v>54600</v>
      </c>
      <c r="D33" s="334">
        <v>10500</v>
      </c>
      <c r="E33" s="334"/>
      <c r="F33" s="334">
        <v>26000</v>
      </c>
      <c r="G33" s="334"/>
      <c r="H33" s="334"/>
      <c r="I33" s="334">
        <v>10500</v>
      </c>
      <c r="J33" s="334"/>
      <c r="K33" s="334"/>
      <c r="L33" s="334"/>
      <c r="M33" s="334"/>
      <c r="N33" s="334"/>
      <c r="O33" s="334"/>
      <c r="P33" s="334">
        <v>21791</v>
      </c>
      <c r="Q33" s="334"/>
      <c r="R33" s="348"/>
      <c r="S33" s="413">
        <f t="shared" si="1"/>
        <v>123391</v>
      </c>
    </row>
    <row r="34" spans="1:19" ht="13.5">
      <c r="A34" s="147"/>
      <c r="B34" s="292" t="s">
        <v>526</v>
      </c>
      <c r="C34" s="355"/>
      <c r="D34" s="334">
        <v>44680</v>
      </c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48"/>
      <c r="S34" s="413">
        <f t="shared" si="1"/>
        <v>44680</v>
      </c>
    </row>
    <row r="35" spans="1:19" ht="27">
      <c r="A35" s="147"/>
      <c r="B35" s="275" t="s">
        <v>527</v>
      </c>
      <c r="C35" s="355"/>
      <c r="D35" s="334">
        <v>3380</v>
      </c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48"/>
      <c r="S35" s="413">
        <f t="shared" si="1"/>
        <v>3380</v>
      </c>
    </row>
    <row r="36" spans="1:19" ht="27">
      <c r="A36" s="147"/>
      <c r="B36" s="275" t="s">
        <v>528</v>
      </c>
      <c r="C36" s="355">
        <v>219180</v>
      </c>
      <c r="D36" s="334">
        <v>32850</v>
      </c>
      <c r="E36" s="334"/>
      <c r="F36" s="334">
        <v>78630</v>
      </c>
      <c r="G36" s="334"/>
      <c r="H36" s="334"/>
      <c r="I36" s="334">
        <v>70200</v>
      </c>
      <c r="J36" s="334"/>
      <c r="K36" s="334"/>
      <c r="L36" s="334"/>
      <c r="M36" s="334"/>
      <c r="N36" s="334"/>
      <c r="O36" s="334"/>
      <c r="P36" s="334">
        <v>58830</v>
      </c>
      <c r="Q36" s="334"/>
      <c r="R36" s="348"/>
      <c r="S36" s="413">
        <f t="shared" si="1"/>
        <v>459690</v>
      </c>
    </row>
    <row r="37" spans="1:19" ht="27">
      <c r="A37" s="147"/>
      <c r="B37" s="275" t="s">
        <v>529</v>
      </c>
      <c r="C37" s="355">
        <v>81000</v>
      </c>
      <c r="D37" s="334">
        <v>4500</v>
      </c>
      <c r="E37" s="334"/>
      <c r="F37" s="334"/>
      <c r="G37" s="334"/>
      <c r="H37" s="334"/>
      <c r="I37" s="334">
        <v>14775</v>
      </c>
      <c r="J37" s="334"/>
      <c r="K37" s="334"/>
      <c r="L37" s="334"/>
      <c r="M37" s="334"/>
      <c r="N37" s="334"/>
      <c r="O37" s="334"/>
      <c r="P37" s="334"/>
      <c r="Q37" s="334"/>
      <c r="R37" s="348"/>
      <c r="S37" s="413">
        <f t="shared" si="1"/>
        <v>100275</v>
      </c>
    </row>
    <row r="38" spans="1:19" ht="14.25" thickBot="1">
      <c r="A38" s="502" t="s">
        <v>586</v>
      </c>
      <c r="B38" s="503"/>
      <c r="C38" s="427">
        <f>SUM(C31:C37)</f>
        <v>817580</v>
      </c>
      <c r="D38" s="428">
        <f>SUM(D31:D37)</f>
        <v>401847</v>
      </c>
      <c r="E38" s="428"/>
      <c r="F38" s="428">
        <f>SUM(F31:F37)</f>
        <v>334750</v>
      </c>
      <c r="G38" s="428"/>
      <c r="H38" s="428"/>
      <c r="I38" s="428">
        <f>SUM(I31:I37)</f>
        <v>329185</v>
      </c>
      <c r="J38" s="428"/>
      <c r="K38" s="428"/>
      <c r="L38" s="428"/>
      <c r="M38" s="428"/>
      <c r="N38" s="428"/>
      <c r="O38" s="428"/>
      <c r="P38" s="428">
        <f>SUM(P31:P37)</f>
        <v>289131</v>
      </c>
      <c r="Q38" s="428"/>
      <c r="R38" s="428"/>
      <c r="S38" s="429">
        <f t="shared" si="1"/>
        <v>2172493</v>
      </c>
    </row>
    <row r="39" ht="12.75" thickTop="1"/>
    <row r="43" spans="1:19" ht="36">
      <c r="A43" s="510" t="s">
        <v>502</v>
      </c>
      <c r="B43" s="511"/>
      <c r="C43" s="505" t="s">
        <v>584</v>
      </c>
      <c r="D43" s="505"/>
      <c r="E43" s="357" t="s">
        <v>585</v>
      </c>
      <c r="F43" s="505" t="s">
        <v>509</v>
      </c>
      <c r="G43" s="505"/>
      <c r="H43" s="357" t="s">
        <v>510</v>
      </c>
      <c r="I43" s="516" t="s">
        <v>512</v>
      </c>
      <c r="J43" s="517"/>
      <c r="K43" s="518"/>
      <c r="L43" s="357" t="s">
        <v>567</v>
      </c>
      <c r="M43" s="510" t="s">
        <v>530</v>
      </c>
      <c r="N43" s="511"/>
      <c r="O43" s="382" t="s">
        <v>514</v>
      </c>
      <c r="P43" s="496" t="s">
        <v>516</v>
      </c>
      <c r="Q43" s="496"/>
      <c r="R43" s="357" t="s">
        <v>517</v>
      </c>
      <c r="S43" s="505" t="s">
        <v>568</v>
      </c>
    </row>
    <row r="44" spans="1:19" ht="53.25" customHeight="1">
      <c r="A44" s="357" t="s">
        <v>429</v>
      </c>
      <c r="B44" s="357" t="s">
        <v>523</v>
      </c>
      <c r="C44" s="357" t="s">
        <v>503</v>
      </c>
      <c r="D44" s="357" t="s">
        <v>504</v>
      </c>
      <c r="E44" s="357" t="s">
        <v>434</v>
      </c>
      <c r="F44" s="357" t="s">
        <v>435</v>
      </c>
      <c r="G44" s="357" t="s">
        <v>436</v>
      </c>
      <c r="H44" s="357" t="s">
        <v>578</v>
      </c>
      <c r="I44" s="357" t="s">
        <v>443</v>
      </c>
      <c r="J44" s="357" t="s">
        <v>513</v>
      </c>
      <c r="K44" s="357" t="s">
        <v>445</v>
      </c>
      <c r="L44" s="357" t="s">
        <v>438</v>
      </c>
      <c r="M44" s="357" t="s">
        <v>439</v>
      </c>
      <c r="N44" s="357" t="s">
        <v>440</v>
      </c>
      <c r="O44" s="357" t="s">
        <v>515</v>
      </c>
      <c r="P44" s="383" t="s">
        <v>441</v>
      </c>
      <c r="Q44" s="357" t="s">
        <v>442</v>
      </c>
      <c r="R44" s="357" t="s">
        <v>133</v>
      </c>
      <c r="S44" s="505"/>
    </row>
    <row r="45" spans="1:19" ht="13.5">
      <c r="A45" s="147" t="s">
        <v>569</v>
      </c>
      <c r="B45" s="291" t="s">
        <v>524</v>
      </c>
      <c r="C45" s="358"/>
      <c r="D45" s="334"/>
      <c r="E45" s="334"/>
      <c r="F45" s="334">
        <v>1120</v>
      </c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48"/>
      <c r="S45" s="413">
        <f>SUM(C45:R45)</f>
        <v>1120</v>
      </c>
    </row>
    <row r="46" spans="1:19" ht="27">
      <c r="A46" s="147"/>
      <c r="B46" s="397" t="s">
        <v>528</v>
      </c>
      <c r="C46" s="358"/>
      <c r="D46" s="334"/>
      <c r="E46" s="334"/>
      <c r="F46" s="334">
        <v>1174</v>
      </c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48"/>
      <c r="S46" s="413">
        <f>SUM(C46:R46)</f>
        <v>1174</v>
      </c>
    </row>
    <row r="47" spans="1:19" ht="27">
      <c r="A47" s="147"/>
      <c r="B47" s="290" t="s">
        <v>529</v>
      </c>
      <c r="C47" s="358"/>
      <c r="D47" s="334"/>
      <c r="E47" s="334"/>
      <c r="F47" s="334">
        <v>216</v>
      </c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48"/>
      <c r="S47" s="413">
        <f>SUM(C47:R47)</f>
        <v>216</v>
      </c>
    </row>
    <row r="48" spans="1:19" ht="41.25" thickBot="1">
      <c r="A48" s="522"/>
      <c r="B48" s="393" t="s">
        <v>587</v>
      </c>
      <c r="C48" s="427"/>
      <c r="D48" s="428"/>
      <c r="E48" s="428"/>
      <c r="F48" s="428">
        <f>SUM(F45:F47)</f>
        <v>2510</v>
      </c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19">
        <f>SUM(C48:R48)</f>
        <v>2510</v>
      </c>
    </row>
    <row r="49" spans="1:19" s="391" customFormat="1" ht="15" thickBot="1" thickTop="1">
      <c r="A49" s="519" t="s">
        <v>588</v>
      </c>
      <c r="B49" s="519"/>
      <c r="C49" s="422">
        <f aca="true" t="shared" si="2" ref="C49:S49">C38+C48</f>
        <v>817580</v>
      </c>
      <c r="D49" s="422">
        <f t="shared" si="2"/>
        <v>401847</v>
      </c>
      <c r="E49" s="422">
        <f t="shared" si="2"/>
        <v>0</v>
      </c>
      <c r="F49" s="422">
        <f t="shared" si="2"/>
        <v>337260</v>
      </c>
      <c r="G49" s="422">
        <f t="shared" si="2"/>
        <v>0</v>
      </c>
      <c r="H49" s="422">
        <f t="shared" si="2"/>
        <v>0</v>
      </c>
      <c r="I49" s="422">
        <f t="shared" si="2"/>
        <v>329185</v>
      </c>
      <c r="J49" s="422">
        <f t="shared" si="2"/>
        <v>0</v>
      </c>
      <c r="K49" s="422">
        <f t="shared" si="2"/>
        <v>0</v>
      </c>
      <c r="L49" s="422">
        <f t="shared" si="2"/>
        <v>0</v>
      </c>
      <c r="M49" s="422">
        <f t="shared" si="2"/>
        <v>0</v>
      </c>
      <c r="N49" s="422">
        <f t="shared" si="2"/>
        <v>0</v>
      </c>
      <c r="O49" s="422">
        <f t="shared" si="2"/>
        <v>0</v>
      </c>
      <c r="P49" s="422">
        <f t="shared" si="2"/>
        <v>289131</v>
      </c>
      <c r="Q49" s="422">
        <f t="shared" si="2"/>
        <v>0</v>
      </c>
      <c r="R49" s="422">
        <f t="shared" si="2"/>
        <v>0</v>
      </c>
      <c r="S49" s="422">
        <f t="shared" si="2"/>
        <v>2175003</v>
      </c>
    </row>
    <row r="50" spans="1:19" ht="54">
      <c r="A50" s="504" t="s">
        <v>138</v>
      </c>
      <c r="B50" s="275" t="s">
        <v>532</v>
      </c>
      <c r="C50" s="425">
        <v>382784</v>
      </c>
      <c r="D50" s="425">
        <v>100000</v>
      </c>
      <c r="E50" s="425"/>
      <c r="F50" s="425">
        <v>100000</v>
      </c>
      <c r="G50" s="425"/>
      <c r="H50" s="425"/>
      <c r="I50" s="425">
        <v>50000</v>
      </c>
      <c r="J50" s="425"/>
      <c r="K50" s="425"/>
      <c r="L50" s="425"/>
      <c r="M50" s="425"/>
      <c r="N50" s="425"/>
      <c r="O50" s="425"/>
      <c r="P50" s="425">
        <v>50000</v>
      </c>
      <c r="Q50" s="425"/>
      <c r="R50" s="425"/>
      <c r="S50" s="425">
        <f>SUM(C50:R50)</f>
        <v>682784</v>
      </c>
    </row>
    <row r="51" spans="1:19" ht="42.75" customHeight="1">
      <c r="A51" s="122"/>
      <c r="B51" s="275" t="s">
        <v>593</v>
      </c>
      <c r="C51" s="425">
        <v>30000</v>
      </c>
      <c r="D51" s="425">
        <v>15000</v>
      </c>
      <c r="E51" s="425"/>
      <c r="F51" s="425">
        <v>10000</v>
      </c>
      <c r="G51" s="425"/>
      <c r="H51" s="425"/>
      <c r="I51" s="425">
        <v>10000</v>
      </c>
      <c r="J51" s="425"/>
      <c r="K51" s="425"/>
      <c r="L51" s="425"/>
      <c r="M51" s="425"/>
      <c r="N51" s="425"/>
      <c r="O51" s="425"/>
      <c r="P51" s="425">
        <v>5000</v>
      </c>
      <c r="Q51" s="425"/>
      <c r="R51" s="425"/>
      <c r="S51" s="425">
        <f>SUM(C51:R51)</f>
        <v>70000</v>
      </c>
    </row>
    <row r="52" spans="1:19" ht="13.5">
      <c r="A52" s="122"/>
      <c r="B52" s="292" t="s">
        <v>533</v>
      </c>
      <c r="C52" s="413">
        <v>9000</v>
      </c>
      <c r="D52" s="413">
        <v>23000</v>
      </c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>
        <v>9900</v>
      </c>
      <c r="Q52" s="413"/>
      <c r="R52" s="413"/>
      <c r="S52" s="413">
        <f>SUM(C52:R52)</f>
        <v>41900</v>
      </c>
    </row>
    <row r="53" spans="1:19" ht="27">
      <c r="A53" s="146"/>
      <c r="B53" s="275" t="s">
        <v>534</v>
      </c>
      <c r="C53" s="413">
        <v>19400</v>
      </c>
      <c r="D53" s="413">
        <v>4569</v>
      </c>
      <c r="E53" s="413"/>
      <c r="F53" s="413"/>
      <c r="G53" s="413"/>
      <c r="H53" s="413"/>
      <c r="I53" s="413">
        <v>12000</v>
      </c>
      <c r="J53" s="413"/>
      <c r="K53" s="413"/>
      <c r="L53" s="413"/>
      <c r="M53" s="413"/>
      <c r="N53" s="413"/>
      <c r="O53" s="413"/>
      <c r="P53" s="413">
        <v>10000</v>
      </c>
      <c r="Q53" s="413"/>
      <c r="R53" s="413"/>
      <c r="S53" s="413">
        <f>SUM(C53:R53)</f>
        <v>45969</v>
      </c>
    </row>
    <row r="54" spans="1:19" ht="14.25" thickBot="1">
      <c r="A54" s="502" t="s">
        <v>586</v>
      </c>
      <c r="B54" s="503"/>
      <c r="C54" s="419">
        <f>SUM(C50:C53)</f>
        <v>441184</v>
      </c>
      <c r="D54" s="419">
        <f>SUM(D50:D53)</f>
        <v>142569</v>
      </c>
      <c r="E54" s="419"/>
      <c r="F54" s="419">
        <f>SUM(F50:F53)</f>
        <v>110000</v>
      </c>
      <c r="G54" s="419"/>
      <c r="H54" s="419"/>
      <c r="I54" s="419">
        <f>SUM(I50:I53)</f>
        <v>72000</v>
      </c>
      <c r="J54" s="419"/>
      <c r="K54" s="419"/>
      <c r="L54" s="419"/>
      <c r="M54" s="419"/>
      <c r="N54" s="419"/>
      <c r="O54" s="419"/>
      <c r="P54" s="419">
        <f>SUM(P50:P53)</f>
        <v>74900</v>
      </c>
      <c r="Q54" s="419"/>
      <c r="R54" s="419"/>
      <c r="S54" s="419">
        <f>SUM(C54:R54)</f>
        <v>840653</v>
      </c>
    </row>
    <row r="55" spans="1:19" ht="31.5" customHeight="1" thickTop="1">
      <c r="A55" s="523" t="s">
        <v>570</v>
      </c>
      <c r="B55" s="396" t="s">
        <v>534</v>
      </c>
      <c r="C55" s="425"/>
      <c r="D55" s="425"/>
      <c r="E55" s="425"/>
      <c r="F55" s="425">
        <v>28500</v>
      </c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ht="68.25" customHeight="1" thickBot="1">
      <c r="A56" s="512"/>
      <c r="B56" s="390" t="s">
        <v>587</v>
      </c>
      <c r="C56" s="419"/>
      <c r="D56" s="419"/>
      <c r="E56" s="419"/>
      <c r="F56" s="419">
        <f>SUM(F55)</f>
        <v>28500</v>
      </c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>
        <f>SUM(C56:R56)</f>
        <v>28500</v>
      </c>
    </row>
    <row r="57" spans="1:19" ht="24.75" customHeight="1" thickBot="1" thickTop="1">
      <c r="A57" s="519" t="s">
        <v>588</v>
      </c>
      <c r="B57" s="519"/>
      <c r="C57" s="430">
        <f aca="true" t="shared" si="3" ref="C57:S57">C54+C56</f>
        <v>441184</v>
      </c>
      <c r="D57" s="430">
        <f t="shared" si="3"/>
        <v>142569</v>
      </c>
      <c r="E57" s="430">
        <f t="shared" si="3"/>
        <v>0</v>
      </c>
      <c r="F57" s="430">
        <f t="shared" si="3"/>
        <v>138500</v>
      </c>
      <c r="G57" s="430">
        <f t="shared" si="3"/>
        <v>0</v>
      </c>
      <c r="H57" s="430">
        <f t="shared" si="3"/>
        <v>0</v>
      </c>
      <c r="I57" s="430">
        <f t="shared" si="3"/>
        <v>72000</v>
      </c>
      <c r="J57" s="430">
        <f t="shared" si="3"/>
        <v>0</v>
      </c>
      <c r="K57" s="430">
        <f t="shared" si="3"/>
        <v>0</v>
      </c>
      <c r="L57" s="430">
        <f t="shared" si="3"/>
        <v>0</v>
      </c>
      <c r="M57" s="430">
        <f t="shared" si="3"/>
        <v>0</v>
      </c>
      <c r="N57" s="430">
        <f t="shared" si="3"/>
        <v>0</v>
      </c>
      <c r="O57" s="430">
        <f t="shared" si="3"/>
        <v>0</v>
      </c>
      <c r="P57" s="430">
        <f t="shared" si="3"/>
        <v>74900</v>
      </c>
      <c r="Q57" s="430">
        <f t="shared" si="3"/>
        <v>0</v>
      </c>
      <c r="R57" s="430">
        <f t="shared" si="3"/>
        <v>0</v>
      </c>
      <c r="S57" s="430">
        <f t="shared" si="3"/>
        <v>869153</v>
      </c>
    </row>
    <row r="63" spans="1:19" ht="36">
      <c r="A63" s="510" t="s">
        <v>502</v>
      </c>
      <c r="B63" s="511"/>
      <c r="C63" s="505" t="s">
        <v>584</v>
      </c>
      <c r="D63" s="505"/>
      <c r="E63" s="357" t="s">
        <v>585</v>
      </c>
      <c r="F63" s="505" t="s">
        <v>509</v>
      </c>
      <c r="G63" s="505"/>
      <c r="H63" s="357" t="s">
        <v>510</v>
      </c>
      <c r="I63" s="516" t="s">
        <v>512</v>
      </c>
      <c r="J63" s="517"/>
      <c r="K63" s="518"/>
      <c r="L63" s="357" t="s">
        <v>567</v>
      </c>
      <c r="M63" s="510" t="s">
        <v>530</v>
      </c>
      <c r="N63" s="511"/>
      <c r="O63" s="382" t="s">
        <v>514</v>
      </c>
      <c r="P63" s="496" t="s">
        <v>516</v>
      </c>
      <c r="Q63" s="496"/>
      <c r="R63" s="357" t="s">
        <v>517</v>
      </c>
      <c r="S63" s="505" t="s">
        <v>568</v>
      </c>
    </row>
    <row r="64" spans="1:19" ht="48">
      <c r="A64" s="357" t="s">
        <v>429</v>
      </c>
      <c r="B64" s="357" t="s">
        <v>523</v>
      </c>
      <c r="C64" s="357" t="s">
        <v>503</v>
      </c>
      <c r="D64" s="357" t="s">
        <v>504</v>
      </c>
      <c r="E64" s="357" t="s">
        <v>434</v>
      </c>
      <c r="F64" s="357" t="s">
        <v>435</v>
      </c>
      <c r="G64" s="357" t="s">
        <v>436</v>
      </c>
      <c r="H64" s="357" t="s">
        <v>578</v>
      </c>
      <c r="I64" s="357" t="s">
        <v>443</v>
      </c>
      <c r="J64" s="357" t="s">
        <v>513</v>
      </c>
      <c r="K64" s="357" t="s">
        <v>445</v>
      </c>
      <c r="L64" s="357" t="s">
        <v>438</v>
      </c>
      <c r="M64" s="357" t="s">
        <v>439</v>
      </c>
      <c r="N64" s="357" t="s">
        <v>440</v>
      </c>
      <c r="O64" s="357" t="s">
        <v>515</v>
      </c>
      <c r="P64" s="383" t="s">
        <v>441</v>
      </c>
      <c r="Q64" s="357" t="s">
        <v>442</v>
      </c>
      <c r="R64" s="357" t="s">
        <v>133</v>
      </c>
      <c r="S64" s="505"/>
    </row>
    <row r="65" spans="1:19" ht="27">
      <c r="A65" s="120" t="s">
        <v>139</v>
      </c>
      <c r="B65" s="290" t="s">
        <v>571</v>
      </c>
      <c r="C65" s="413">
        <v>127770</v>
      </c>
      <c r="D65" s="413">
        <v>39500</v>
      </c>
      <c r="E65" s="413"/>
      <c r="F65" s="413"/>
      <c r="G65" s="413"/>
      <c r="H65" s="413"/>
      <c r="I65" s="413">
        <v>200000</v>
      </c>
      <c r="J65" s="413"/>
      <c r="K65" s="413"/>
      <c r="L65" s="413"/>
      <c r="M65" s="413"/>
      <c r="N65" s="413"/>
      <c r="O65" s="413"/>
      <c r="P65" s="413"/>
      <c r="Q65" s="413"/>
      <c r="R65" s="413"/>
      <c r="S65" s="413">
        <f aca="true" t="shared" si="4" ref="S65:S71">SUM(C65:R65)</f>
        <v>367270</v>
      </c>
    </row>
    <row r="66" spans="1:19" ht="40.5">
      <c r="A66" s="122"/>
      <c r="B66" s="290" t="s">
        <v>536</v>
      </c>
      <c r="C66" s="413">
        <v>29300</v>
      </c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>
        <f t="shared" si="4"/>
        <v>29300</v>
      </c>
    </row>
    <row r="67" spans="1:19" ht="67.5">
      <c r="A67" s="122"/>
      <c r="B67" s="290" t="s">
        <v>537</v>
      </c>
      <c r="C67" s="413">
        <v>292378</v>
      </c>
      <c r="D67" s="413">
        <v>171870</v>
      </c>
      <c r="E67" s="413">
        <v>135466</v>
      </c>
      <c r="F67" s="413">
        <v>147750</v>
      </c>
      <c r="G67" s="413">
        <v>628740</v>
      </c>
      <c r="H67" s="413">
        <v>146400</v>
      </c>
      <c r="I67" s="413">
        <v>32920</v>
      </c>
      <c r="J67" s="413"/>
      <c r="K67" s="413">
        <v>18500</v>
      </c>
      <c r="L67" s="413">
        <v>102300</v>
      </c>
      <c r="M67" s="413">
        <v>6465</v>
      </c>
      <c r="N67" s="413">
        <v>122759</v>
      </c>
      <c r="O67" s="413"/>
      <c r="P67" s="413">
        <v>221460</v>
      </c>
      <c r="Q67" s="413">
        <v>40000</v>
      </c>
      <c r="R67" s="413"/>
      <c r="S67" s="413">
        <f t="shared" si="4"/>
        <v>2067008</v>
      </c>
    </row>
    <row r="68" spans="1:19" ht="27">
      <c r="A68" s="146"/>
      <c r="B68" s="275" t="s">
        <v>535</v>
      </c>
      <c r="C68" s="413">
        <v>77650</v>
      </c>
      <c r="D68" s="413"/>
      <c r="E68" s="413"/>
      <c r="F68" s="413">
        <v>53200</v>
      </c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3">
        <f t="shared" si="4"/>
        <v>130850</v>
      </c>
    </row>
    <row r="69" spans="1:19" s="387" customFormat="1" ht="14.25" thickBot="1">
      <c r="A69" s="502" t="s">
        <v>586</v>
      </c>
      <c r="B69" s="503"/>
      <c r="C69" s="419">
        <f aca="true" t="shared" si="5" ref="C69:I69">SUM(C65:C68)</f>
        <v>527098</v>
      </c>
      <c r="D69" s="419">
        <f t="shared" si="5"/>
        <v>211370</v>
      </c>
      <c r="E69" s="419">
        <f t="shared" si="5"/>
        <v>135466</v>
      </c>
      <c r="F69" s="419">
        <f t="shared" si="5"/>
        <v>200950</v>
      </c>
      <c r="G69" s="419">
        <f t="shared" si="5"/>
        <v>628740</v>
      </c>
      <c r="H69" s="419">
        <f t="shared" si="5"/>
        <v>146400</v>
      </c>
      <c r="I69" s="419">
        <f t="shared" si="5"/>
        <v>232920</v>
      </c>
      <c r="J69" s="419"/>
      <c r="K69" s="419">
        <f>SUM(K65:K68)</f>
        <v>18500</v>
      </c>
      <c r="L69" s="419">
        <f>SUM(L65:L68)</f>
        <v>102300</v>
      </c>
      <c r="M69" s="419">
        <f>SUM(M65:M68)</f>
        <v>6465</v>
      </c>
      <c r="N69" s="419">
        <f>SUM(N65:N68)</f>
        <v>122759</v>
      </c>
      <c r="O69" s="419"/>
      <c r="P69" s="419">
        <f>SUM(P65:P68)</f>
        <v>221460</v>
      </c>
      <c r="Q69" s="419">
        <f>SUM(Q65:Q68)</f>
        <v>40000</v>
      </c>
      <c r="R69" s="419"/>
      <c r="S69" s="419">
        <f t="shared" si="4"/>
        <v>2594428</v>
      </c>
    </row>
    <row r="70" spans="1:19" ht="75" customHeight="1" thickTop="1">
      <c r="A70" s="521" t="s">
        <v>572</v>
      </c>
      <c r="B70" s="276" t="s">
        <v>537</v>
      </c>
      <c r="C70" s="366"/>
      <c r="D70" s="345"/>
      <c r="E70" s="345"/>
      <c r="F70" s="345"/>
      <c r="G70" s="345">
        <v>200</v>
      </c>
      <c r="H70" s="345">
        <v>43680</v>
      </c>
      <c r="I70" s="345"/>
      <c r="J70" s="345"/>
      <c r="K70" s="345"/>
      <c r="L70" s="345"/>
      <c r="M70" s="345"/>
      <c r="N70" s="345"/>
      <c r="O70" s="345"/>
      <c r="P70" s="345"/>
      <c r="Q70" s="345"/>
      <c r="R70" s="346"/>
      <c r="S70" s="431">
        <f t="shared" si="4"/>
        <v>43880</v>
      </c>
    </row>
    <row r="71" spans="1:19" ht="41.25" thickBot="1">
      <c r="A71" s="522"/>
      <c r="B71" s="390" t="s">
        <v>587</v>
      </c>
      <c r="C71" s="432"/>
      <c r="D71" s="433"/>
      <c r="E71" s="433"/>
      <c r="F71" s="433"/>
      <c r="G71" s="433">
        <f>SUM(G70)</f>
        <v>200</v>
      </c>
      <c r="H71" s="433">
        <f>SUM(H70)</f>
        <v>43680</v>
      </c>
      <c r="I71" s="433"/>
      <c r="J71" s="433"/>
      <c r="K71" s="433"/>
      <c r="L71" s="433"/>
      <c r="M71" s="433"/>
      <c r="N71" s="433"/>
      <c r="O71" s="433"/>
      <c r="P71" s="433"/>
      <c r="Q71" s="433"/>
      <c r="R71" s="428"/>
      <c r="S71" s="434">
        <f t="shared" si="4"/>
        <v>43880</v>
      </c>
    </row>
    <row r="72" spans="1:19" s="391" customFormat="1" ht="15" thickBot="1" thickTop="1">
      <c r="A72" s="519" t="s">
        <v>588</v>
      </c>
      <c r="B72" s="519"/>
      <c r="C72" s="448">
        <f aca="true" t="shared" si="6" ref="C72:S72">C69+C71</f>
        <v>527098</v>
      </c>
      <c r="D72" s="448">
        <f t="shared" si="6"/>
        <v>211370</v>
      </c>
      <c r="E72" s="448">
        <f t="shared" si="6"/>
        <v>135466</v>
      </c>
      <c r="F72" s="448">
        <f t="shared" si="6"/>
        <v>200950</v>
      </c>
      <c r="G72" s="448">
        <f t="shared" si="6"/>
        <v>628940</v>
      </c>
      <c r="H72" s="448">
        <f t="shared" si="6"/>
        <v>190080</v>
      </c>
      <c r="I72" s="448">
        <f t="shared" si="6"/>
        <v>232920</v>
      </c>
      <c r="J72" s="448">
        <f t="shared" si="6"/>
        <v>0</v>
      </c>
      <c r="K72" s="448">
        <f t="shared" si="6"/>
        <v>18500</v>
      </c>
      <c r="L72" s="448">
        <f t="shared" si="6"/>
        <v>102300</v>
      </c>
      <c r="M72" s="448">
        <f t="shared" si="6"/>
        <v>6465</v>
      </c>
      <c r="N72" s="448">
        <f t="shared" si="6"/>
        <v>122759</v>
      </c>
      <c r="O72" s="448">
        <f t="shared" si="6"/>
        <v>0</v>
      </c>
      <c r="P72" s="448">
        <f t="shared" si="6"/>
        <v>221460</v>
      </c>
      <c r="Q72" s="448">
        <f t="shared" si="6"/>
        <v>40000</v>
      </c>
      <c r="R72" s="448">
        <f t="shared" si="6"/>
        <v>0</v>
      </c>
      <c r="S72" s="448">
        <f t="shared" si="6"/>
        <v>2638308</v>
      </c>
    </row>
    <row r="82" spans="1:19" ht="36">
      <c r="A82" s="510" t="s">
        <v>502</v>
      </c>
      <c r="B82" s="511"/>
      <c r="C82" s="505" t="s">
        <v>584</v>
      </c>
      <c r="D82" s="505"/>
      <c r="E82" s="357" t="s">
        <v>585</v>
      </c>
      <c r="F82" s="505" t="s">
        <v>509</v>
      </c>
      <c r="G82" s="505"/>
      <c r="H82" s="357" t="s">
        <v>510</v>
      </c>
      <c r="I82" s="516" t="s">
        <v>512</v>
      </c>
      <c r="J82" s="517"/>
      <c r="K82" s="518"/>
      <c r="L82" s="357" t="s">
        <v>567</v>
      </c>
      <c r="M82" s="510" t="s">
        <v>530</v>
      </c>
      <c r="N82" s="511"/>
      <c r="O82" s="382" t="s">
        <v>514</v>
      </c>
      <c r="P82" s="496" t="s">
        <v>516</v>
      </c>
      <c r="Q82" s="496"/>
      <c r="R82" s="357" t="s">
        <v>517</v>
      </c>
      <c r="S82" s="505" t="s">
        <v>568</v>
      </c>
    </row>
    <row r="83" spans="1:19" ht="48">
      <c r="A83" s="357" t="s">
        <v>429</v>
      </c>
      <c r="B83" s="357" t="s">
        <v>523</v>
      </c>
      <c r="C83" s="357" t="s">
        <v>503</v>
      </c>
      <c r="D83" s="357" t="s">
        <v>504</v>
      </c>
      <c r="E83" s="357" t="s">
        <v>434</v>
      </c>
      <c r="F83" s="357" t="s">
        <v>435</v>
      </c>
      <c r="G83" s="357" t="s">
        <v>436</v>
      </c>
      <c r="H83" s="357" t="s">
        <v>578</v>
      </c>
      <c r="I83" s="357" t="s">
        <v>443</v>
      </c>
      <c r="J83" s="357" t="s">
        <v>513</v>
      </c>
      <c r="K83" s="357" t="s">
        <v>445</v>
      </c>
      <c r="L83" s="357" t="s">
        <v>438</v>
      </c>
      <c r="M83" s="357" t="s">
        <v>439</v>
      </c>
      <c r="N83" s="357" t="s">
        <v>440</v>
      </c>
      <c r="O83" s="357" t="s">
        <v>515</v>
      </c>
      <c r="P83" s="383" t="s">
        <v>441</v>
      </c>
      <c r="Q83" s="357" t="s">
        <v>442</v>
      </c>
      <c r="R83" s="357" t="s">
        <v>133</v>
      </c>
      <c r="S83" s="505"/>
    </row>
    <row r="84" spans="1:19" ht="13.5">
      <c r="A84" s="494" t="s">
        <v>140</v>
      </c>
      <c r="B84" s="398" t="s">
        <v>542</v>
      </c>
      <c r="C84" s="413">
        <v>13470</v>
      </c>
      <c r="D84" s="413">
        <v>30000</v>
      </c>
      <c r="E84" s="413"/>
      <c r="F84" s="413">
        <v>41190</v>
      </c>
      <c r="G84" s="413"/>
      <c r="H84" s="413"/>
      <c r="I84" s="413">
        <v>13300</v>
      </c>
      <c r="J84" s="413"/>
      <c r="K84" s="413"/>
      <c r="L84" s="413"/>
      <c r="M84" s="413"/>
      <c r="N84" s="413"/>
      <c r="O84" s="413"/>
      <c r="P84" s="413">
        <v>20000</v>
      </c>
      <c r="Q84" s="413"/>
      <c r="R84" s="413"/>
      <c r="S84" s="413">
        <f aca="true" t="shared" si="7" ref="S84:S97">SUM(C84:R84)</f>
        <v>117960</v>
      </c>
    </row>
    <row r="85" spans="1:19" ht="27">
      <c r="A85" s="495"/>
      <c r="B85" s="399" t="s">
        <v>540</v>
      </c>
      <c r="C85" s="413">
        <v>139607</v>
      </c>
      <c r="D85" s="413"/>
      <c r="E85" s="413"/>
      <c r="F85" s="413"/>
      <c r="G85" s="413"/>
      <c r="H85" s="413"/>
      <c r="I85" s="413"/>
      <c r="J85" s="413"/>
      <c r="K85" s="413"/>
      <c r="L85" s="413"/>
      <c r="M85" s="413"/>
      <c r="N85" s="413"/>
      <c r="O85" s="413"/>
      <c r="P85" s="413"/>
      <c r="Q85" s="413"/>
      <c r="R85" s="413"/>
      <c r="S85" s="413">
        <f t="shared" si="7"/>
        <v>139607</v>
      </c>
    </row>
    <row r="86" spans="1:19" ht="27">
      <c r="A86" s="495"/>
      <c r="B86" s="400" t="s">
        <v>552</v>
      </c>
      <c r="C86" s="413">
        <v>17600</v>
      </c>
      <c r="D86" s="413"/>
      <c r="E86" s="413"/>
      <c r="F86" s="413"/>
      <c r="G86" s="413"/>
      <c r="H86" s="413"/>
      <c r="I86" s="413"/>
      <c r="J86" s="413"/>
      <c r="K86" s="413"/>
      <c r="L86" s="413"/>
      <c r="M86" s="413"/>
      <c r="N86" s="413"/>
      <c r="O86" s="413"/>
      <c r="P86" s="413"/>
      <c r="Q86" s="413"/>
      <c r="R86" s="413"/>
      <c r="S86" s="413">
        <f t="shared" si="7"/>
        <v>17600</v>
      </c>
    </row>
    <row r="87" spans="1:19" ht="13.5">
      <c r="A87" s="495"/>
      <c r="B87" s="399" t="s">
        <v>538</v>
      </c>
      <c r="C87" s="413">
        <v>40734</v>
      </c>
      <c r="D87" s="413">
        <v>19815</v>
      </c>
      <c r="E87" s="413"/>
      <c r="F87" s="413">
        <v>23090</v>
      </c>
      <c r="G87" s="413"/>
      <c r="H87" s="413"/>
      <c r="I87" s="413">
        <v>12575</v>
      </c>
      <c r="J87" s="413"/>
      <c r="K87" s="413"/>
      <c r="L87" s="413"/>
      <c r="M87" s="413"/>
      <c r="N87" s="413"/>
      <c r="O87" s="413"/>
      <c r="P87" s="413">
        <v>3211</v>
      </c>
      <c r="Q87" s="413"/>
      <c r="R87" s="413"/>
      <c r="S87" s="413">
        <f t="shared" si="7"/>
        <v>99425</v>
      </c>
    </row>
    <row r="88" spans="1:19" ht="13.5">
      <c r="A88" s="495"/>
      <c r="B88" s="399" t="s">
        <v>594</v>
      </c>
      <c r="C88" s="413">
        <v>20000</v>
      </c>
      <c r="D88" s="413"/>
      <c r="E88" s="413"/>
      <c r="F88" s="413">
        <v>40000</v>
      </c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>
        <f t="shared" si="7"/>
        <v>60000</v>
      </c>
    </row>
    <row r="89" spans="1:19" ht="13.5">
      <c r="A89" s="495"/>
      <c r="B89" s="399" t="s">
        <v>595</v>
      </c>
      <c r="C89" s="413"/>
      <c r="D89" s="413"/>
      <c r="E89" s="413"/>
      <c r="F89" s="413"/>
      <c r="G89" s="413"/>
      <c r="H89" s="413"/>
      <c r="I89" s="413">
        <v>103855</v>
      </c>
      <c r="J89" s="413"/>
      <c r="K89" s="413"/>
      <c r="L89" s="413"/>
      <c r="M89" s="413"/>
      <c r="N89" s="413"/>
      <c r="O89" s="413"/>
      <c r="P89" s="413"/>
      <c r="Q89" s="413"/>
      <c r="R89" s="413"/>
      <c r="S89" s="413">
        <f t="shared" si="7"/>
        <v>103855</v>
      </c>
    </row>
    <row r="90" spans="1:19" ht="13.5">
      <c r="A90" s="495"/>
      <c r="B90" s="399" t="s">
        <v>543</v>
      </c>
      <c r="C90" s="413"/>
      <c r="D90" s="413"/>
      <c r="E90" s="413">
        <v>5800</v>
      </c>
      <c r="F90" s="413"/>
      <c r="G90" s="413">
        <v>100</v>
      </c>
      <c r="H90" s="413">
        <v>200</v>
      </c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>
        <f t="shared" si="7"/>
        <v>6100</v>
      </c>
    </row>
    <row r="91" spans="1:19" ht="27">
      <c r="A91" s="495"/>
      <c r="B91" s="399" t="s">
        <v>541</v>
      </c>
      <c r="C91" s="413"/>
      <c r="D91" s="413"/>
      <c r="E91" s="413"/>
      <c r="F91" s="413">
        <v>39450</v>
      </c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>
        <f t="shared" si="7"/>
        <v>39450</v>
      </c>
    </row>
    <row r="92" spans="1:19" ht="13.5">
      <c r="A92" s="495"/>
      <c r="B92" s="400" t="s">
        <v>573</v>
      </c>
      <c r="C92" s="413"/>
      <c r="D92" s="413"/>
      <c r="E92" s="413"/>
      <c r="F92" s="413"/>
      <c r="G92" s="435">
        <v>351338.32</v>
      </c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>
        <f t="shared" si="7"/>
        <v>351338.32</v>
      </c>
    </row>
    <row r="93" spans="1:19" ht="13.5">
      <c r="A93" s="495"/>
      <c r="B93" s="401" t="s">
        <v>539</v>
      </c>
      <c r="C93" s="413"/>
      <c r="D93" s="413"/>
      <c r="E93" s="413"/>
      <c r="F93" s="413"/>
      <c r="G93" s="413"/>
      <c r="H93" s="413"/>
      <c r="I93" s="413">
        <v>42110</v>
      </c>
      <c r="J93" s="413"/>
      <c r="K93" s="413"/>
      <c r="L93" s="413"/>
      <c r="M93" s="413"/>
      <c r="N93" s="413"/>
      <c r="O93" s="413"/>
      <c r="P93" s="413"/>
      <c r="Q93" s="413"/>
      <c r="R93" s="413"/>
      <c r="S93" s="413">
        <f t="shared" si="7"/>
        <v>42110</v>
      </c>
    </row>
    <row r="94" spans="1:19" ht="13.5">
      <c r="A94" s="495"/>
      <c r="B94" s="401" t="s">
        <v>553</v>
      </c>
      <c r="C94" s="413"/>
      <c r="D94" s="413"/>
      <c r="E94" s="413"/>
      <c r="F94" s="413"/>
      <c r="G94" s="413"/>
      <c r="H94" s="413"/>
      <c r="I94" s="413"/>
      <c r="J94" s="413"/>
      <c r="K94" s="413"/>
      <c r="L94" s="413"/>
      <c r="M94" s="413">
        <v>125</v>
      </c>
      <c r="N94" s="413"/>
      <c r="O94" s="413"/>
      <c r="P94" s="413"/>
      <c r="Q94" s="413"/>
      <c r="R94" s="413"/>
      <c r="S94" s="413">
        <f t="shared" si="7"/>
        <v>125</v>
      </c>
    </row>
    <row r="95" spans="1:19" ht="27">
      <c r="A95" s="495"/>
      <c r="B95" s="403" t="s">
        <v>589</v>
      </c>
      <c r="C95" s="413"/>
      <c r="D95" s="413"/>
      <c r="E95" s="413"/>
      <c r="F95" s="413"/>
      <c r="G95" s="413"/>
      <c r="H95" s="413">
        <v>40000</v>
      </c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>
        <f t="shared" si="7"/>
        <v>40000</v>
      </c>
    </row>
    <row r="96" spans="1:19" ht="13.5">
      <c r="A96" s="118"/>
      <c r="B96" s="401" t="s">
        <v>554</v>
      </c>
      <c r="C96" s="413"/>
      <c r="D96" s="413"/>
      <c r="E96" s="413"/>
      <c r="F96" s="413"/>
      <c r="G96" s="413"/>
      <c r="H96" s="413"/>
      <c r="I96" s="413"/>
      <c r="J96" s="413"/>
      <c r="K96" s="413"/>
      <c r="L96" s="413"/>
      <c r="M96" s="413"/>
      <c r="N96" s="413"/>
      <c r="O96" s="413"/>
      <c r="P96" s="413">
        <v>4410</v>
      </c>
      <c r="Q96" s="413"/>
      <c r="R96" s="413"/>
      <c r="S96" s="413">
        <f t="shared" si="7"/>
        <v>4410</v>
      </c>
    </row>
    <row r="97" spans="1:19" s="387" customFormat="1" ht="14.25" thickBot="1">
      <c r="A97" s="502" t="s">
        <v>586</v>
      </c>
      <c r="B97" s="503"/>
      <c r="C97" s="419">
        <f aca="true" t="shared" si="8" ref="C97:I97">SUM(C84:C96)</f>
        <v>231411</v>
      </c>
      <c r="D97" s="419">
        <f t="shared" si="8"/>
        <v>49815</v>
      </c>
      <c r="E97" s="419">
        <f t="shared" si="8"/>
        <v>5800</v>
      </c>
      <c r="F97" s="419">
        <f t="shared" si="8"/>
        <v>143730</v>
      </c>
      <c r="G97" s="419">
        <f t="shared" si="8"/>
        <v>351438.32</v>
      </c>
      <c r="H97" s="419">
        <f t="shared" si="8"/>
        <v>40200</v>
      </c>
      <c r="I97" s="419">
        <f t="shared" si="8"/>
        <v>171840</v>
      </c>
      <c r="J97" s="419"/>
      <c r="K97" s="419"/>
      <c r="L97" s="419"/>
      <c r="M97" s="419">
        <f>SUM(M84:M96)</f>
        <v>125</v>
      </c>
      <c r="N97" s="419"/>
      <c r="O97" s="419"/>
      <c r="P97" s="419">
        <f>SUM(P84:P96)</f>
        <v>27621</v>
      </c>
      <c r="Q97" s="419"/>
      <c r="R97" s="419"/>
      <c r="S97" s="436">
        <f t="shared" si="7"/>
        <v>1021980.3200000001</v>
      </c>
    </row>
    <row r="98" spans="1:19" ht="23.25" customHeight="1" thickTop="1">
      <c r="A98" s="521" t="s">
        <v>574</v>
      </c>
      <c r="B98" s="402" t="s">
        <v>555</v>
      </c>
      <c r="C98" s="394"/>
      <c r="D98" s="394"/>
      <c r="E98" s="394"/>
      <c r="F98" s="394"/>
      <c r="G98" s="394"/>
      <c r="H98" s="394"/>
      <c r="I98" s="394"/>
      <c r="J98" s="394"/>
      <c r="K98" s="394"/>
      <c r="L98" s="394"/>
      <c r="M98" s="394"/>
      <c r="N98" s="394"/>
      <c r="O98" s="394"/>
      <c r="P98" s="394"/>
      <c r="Q98" s="394"/>
      <c r="R98" s="394"/>
      <c r="S98" s="394"/>
    </row>
    <row r="99" spans="1:19" ht="56.25" customHeight="1" thickBot="1">
      <c r="A99" s="522"/>
      <c r="B99" s="390" t="s">
        <v>587</v>
      </c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5"/>
      <c r="S99" s="385"/>
    </row>
    <row r="100" spans="1:19" s="391" customFormat="1" ht="24.75" customHeight="1" thickBot="1" thickTop="1">
      <c r="A100" s="519" t="s">
        <v>588</v>
      </c>
      <c r="B100" s="520"/>
      <c r="C100" s="437">
        <f aca="true" t="shared" si="9" ref="C100:S100">C97+C99</f>
        <v>231411</v>
      </c>
      <c r="D100" s="437">
        <f t="shared" si="9"/>
        <v>49815</v>
      </c>
      <c r="E100" s="437">
        <f t="shared" si="9"/>
        <v>5800</v>
      </c>
      <c r="F100" s="437">
        <f t="shared" si="9"/>
        <v>143730</v>
      </c>
      <c r="G100" s="437">
        <f t="shared" si="9"/>
        <v>351438.32</v>
      </c>
      <c r="H100" s="437">
        <f t="shared" si="9"/>
        <v>40200</v>
      </c>
      <c r="I100" s="437">
        <f t="shared" si="9"/>
        <v>171840</v>
      </c>
      <c r="J100" s="437">
        <f t="shared" si="9"/>
        <v>0</v>
      </c>
      <c r="K100" s="437">
        <f t="shared" si="9"/>
        <v>0</v>
      </c>
      <c r="L100" s="437">
        <f t="shared" si="9"/>
        <v>0</v>
      </c>
      <c r="M100" s="437">
        <f t="shared" si="9"/>
        <v>125</v>
      </c>
      <c r="N100" s="437">
        <f t="shared" si="9"/>
        <v>0</v>
      </c>
      <c r="O100" s="437">
        <f t="shared" si="9"/>
        <v>0</v>
      </c>
      <c r="P100" s="437">
        <f t="shared" si="9"/>
        <v>27621</v>
      </c>
      <c r="Q100" s="437">
        <f t="shared" si="9"/>
        <v>0</v>
      </c>
      <c r="R100" s="437">
        <f t="shared" si="9"/>
        <v>0</v>
      </c>
      <c r="S100" s="438">
        <f t="shared" si="9"/>
        <v>1021980.3200000001</v>
      </c>
    </row>
    <row r="104" spans="1:19" ht="45" customHeight="1">
      <c r="A104" s="510" t="s">
        <v>502</v>
      </c>
      <c r="B104" s="511"/>
      <c r="C104" s="505" t="s">
        <v>584</v>
      </c>
      <c r="D104" s="505"/>
      <c r="E104" s="357" t="s">
        <v>585</v>
      </c>
      <c r="F104" s="505" t="s">
        <v>509</v>
      </c>
      <c r="G104" s="505"/>
      <c r="H104" s="357" t="s">
        <v>510</v>
      </c>
      <c r="I104" s="516" t="s">
        <v>512</v>
      </c>
      <c r="J104" s="517"/>
      <c r="K104" s="518"/>
      <c r="L104" s="357" t="s">
        <v>567</v>
      </c>
      <c r="M104" s="510" t="s">
        <v>530</v>
      </c>
      <c r="N104" s="511"/>
      <c r="O104" s="382" t="s">
        <v>514</v>
      </c>
      <c r="P104" s="496" t="s">
        <v>516</v>
      </c>
      <c r="Q104" s="496"/>
      <c r="R104" s="357" t="s">
        <v>517</v>
      </c>
      <c r="S104" s="505" t="s">
        <v>568</v>
      </c>
    </row>
    <row r="105" spans="1:19" ht="48">
      <c r="A105" s="357" t="s">
        <v>429</v>
      </c>
      <c r="B105" s="357" t="s">
        <v>523</v>
      </c>
      <c r="C105" s="357" t="s">
        <v>503</v>
      </c>
      <c r="D105" s="357" t="s">
        <v>504</v>
      </c>
      <c r="E105" s="357" t="s">
        <v>434</v>
      </c>
      <c r="F105" s="357" t="s">
        <v>435</v>
      </c>
      <c r="G105" s="357" t="s">
        <v>436</v>
      </c>
      <c r="H105" s="357" t="s">
        <v>578</v>
      </c>
      <c r="I105" s="357" t="s">
        <v>443</v>
      </c>
      <c r="J105" s="357" t="s">
        <v>513</v>
      </c>
      <c r="K105" s="357" t="s">
        <v>445</v>
      </c>
      <c r="L105" s="357" t="s">
        <v>438</v>
      </c>
      <c r="M105" s="357" t="s">
        <v>439</v>
      </c>
      <c r="N105" s="357" t="s">
        <v>440</v>
      </c>
      <c r="O105" s="357" t="s">
        <v>515</v>
      </c>
      <c r="P105" s="383" t="s">
        <v>441</v>
      </c>
      <c r="Q105" s="357" t="s">
        <v>442</v>
      </c>
      <c r="R105" s="357" t="s">
        <v>133</v>
      </c>
      <c r="S105" s="505"/>
    </row>
    <row r="106" spans="1:19" ht="30" customHeight="1">
      <c r="A106" s="147" t="s">
        <v>141</v>
      </c>
      <c r="B106" s="276" t="s">
        <v>545</v>
      </c>
      <c r="C106" s="377">
        <v>11630.98</v>
      </c>
      <c r="D106" s="378"/>
      <c r="E106" s="378"/>
      <c r="F106" s="413">
        <v>14780</v>
      </c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7">
        <f aca="true" t="shared" si="10" ref="S106:S111">SUM(C106:R106)</f>
        <v>26410.98</v>
      </c>
    </row>
    <row r="107" spans="1:19" ht="13.5">
      <c r="A107" s="147"/>
      <c r="B107" s="289" t="s">
        <v>546</v>
      </c>
      <c r="C107" s="377">
        <v>15467.8</v>
      </c>
      <c r="D107" s="378"/>
      <c r="E107" s="378"/>
      <c r="F107" s="377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7">
        <f t="shared" si="10"/>
        <v>15467.8</v>
      </c>
    </row>
    <row r="108" spans="1:19" ht="13.5">
      <c r="A108" s="147"/>
      <c r="B108" s="289" t="s">
        <v>547</v>
      </c>
      <c r="C108" s="413">
        <v>5503</v>
      </c>
      <c r="D108" s="378"/>
      <c r="E108" s="378"/>
      <c r="F108" s="377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378"/>
      <c r="R108" s="378"/>
      <c r="S108" s="413">
        <f t="shared" si="10"/>
        <v>5503</v>
      </c>
    </row>
    <row r="109" spans="1:19" ht="27">
      <c r="A109" s="147"/>
      <c r="B109" s="276" t="s">
        <v>548</v>
      </c>
      <c r="C109" s="413">
        <v>51600</v>
      </c>
      <c r="D109" s="378"/>
      <c r="E109" s="378"/>
      <c r="F109" s="377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78"/>
      <c r="S109" s="413">
        <f t="shared" si="10"/>
        <v>51600</v>
      </c>
    </row>
    <row r="110" spans="1:19" ht="13.5">
      <c r="A110" s="147"/>
      <c r="B110" s="276" t="s">
        <v>544</v>
      </c>
      <c r="C110" s="377">
        <v>35937.17</v>
      </c>
      <c r="D110" s="378"/>
      <c r="E110" s="378"/>
      <c r="F110" s="377">
        <v>13915.14</v>
      </c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377">
        <f t="shared" si="10"/>
        <v>49852.31</v>
      </c>
    </row>
    <row r="111" spans="1:19" s="387" customFormat="1" ht="14.25" thickBot="1">
      <c r="A111" s="507" t="s">
        <v>586</v>
      </c>
      <c r="B111" s="508"/>
      <c r="C111" s="417">
        <f>SUM(C106:C110)</f>
        <v>120138.95</v>
      </c>
      <c r="D111" s="386"/>
      <c r="E111" s="386"/>
      <c r="F111" s="417">
        <f>SUM(F106:F110)</f>
        <v>28695.14</v>
      </c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417">
        <f t="shared" si="10"/>
        <v>148834.09</v>
      </c>
    </row>
    <row r="112" spans="1:19" s="391" customFormat="1" ht="15" thickBot="1" thickTop="1">
      <c r="A112" s="509" t="s">
        <v>588</v>
      </c>
      <c r="B112" s="509"/>
      <c r="C112" s="438">
        <f>C111</f>
        <v>120138.95</v>
      </c>
      <c r="D112" s="395"/>
      <c r="E112" s="395"/>
      <c r="F112" s="438">
        <f>F111</f>
        <v>28695.14</v>
      </c>
      <c r="G112" s="395"/>
      <c r="H112" s="395"/>
      <c r="I112" s="395"/>
      <c r="J112" s="395"/>
      <c r="K112" s="395"/>
      <c r="L112" s="395"/>
      <c r="M112" s="395"/>
      <c r="N112" s="395"/>
      <c r="O112" s="395"/>
      <c r="P112" s="395"/>
      <c r="Q112" s="395"/>
      <c r="R112" s="395"/>
      <c r="S112" s="438">
        <f>S111</f>
        <v>148834.09</v>
      </c>
    </row>
    <row r="113" spans="1:19" ht="29.25" customHeight="1">
      <c r="A113" s="122" t="s">
        <v>143</v>
      </c>
      <c r="B113" s="374" t="s">
        <v>596</v>
      </c>
      <c r="C113" s="338">
        <v>100000</v>
      </c>
      <c r="D113" s="338"/>
      <c r="E113" s="338"/>
      <c r="F113" s="338">
        <v>100000</v>
      </c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51"/>
      <c r="S113" s="425">
        <f>SUM(C113:R113)</f>
        <v>200000</v>
      </c>
    </row>
    <row r="114" spans="1:19" ht="27">
      <c r="A114" s="122"/>
      <c r="B114" s="404" t="s">
        <v>550</v>
      </c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48"/>
      <c r="S114" s="413"/>
    </row>
    <row r="115" spans="1:19" ht="13.5">
      <c r="A115" s="146"/>
      <c r="B115" s="405" t="s">
        <v>551</v>
      </c>
      <c r="C115" s="334"/>
      <c r="D115" s="334"/>
      <c r="E115" s="334">
        <v>2000</v>
      </c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48"/>
      <c r="S115" s="413">
        <f>SUM(C115:R115)</f>
        <v>2000</v>
      </c>
    </row>
    <row r="116" spans="1:19" ht="14.25" thickBot="1">
      <c r="A116" s="507" t="s">
        <v>586</v>
      </c>
      <c r="B116" s="508"/>
      <c r="C116" s="439">
        <f>SUM(C113:C115)</f>
        <v>100000</v>
      </c>
      <c r="D116" s="433"/>
      <c r="E116" s="433">
        <f>SUM(E113:E115)</f>
        <v>2000</v>
      </c>
      <c r="F116" s="433">
        <f>SUM(F113:F115)</f>
        <v>100000</v>
      </c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  <c r="R116" s="428"/>
      <c r="S116" s="419">
        <f>SUM(C116:R116)</f>
        <v>202000</v>
      </c>
    </row>
    <row r="117" spans="1:19" ht="15" thickBot="1" thickTop="1">
      <c r="A117" s="509" t="s">
        <v>588</v>
      </c>
      <c r="B117" s="509"/>
      <c r="C117" s="440">
        <f aca="true" t="shared" si="11" ref="C117:S117">C116</f>
        <v>100000</v>
      </c>
      <c r="D117" s="440">
        <f t="shared" si="11"/>
        <v>0</v>
      </c>
      <c r="E117" s="440">
        <f t="shared" si="11"/>
        <v>2000</v>
      </c>
      <c r="F117" s="440">
        <f t="shared" si="11"/>
        <v>100000</v>
      </c>
      <c r="G117" s="440">
        <f t="shared" si="11"/>
        <v>0</v>
      </c>
      <c r="H117" s="440">
        <f t="shared" si="11"/>
        <v>0</v>
      </c>
      <c r="I117" s="440">
        <f t="shared" si="11"/>
        <v>0</v>
      </c>
      <c r="J117" s="440">
        <f t="shared" si="11"/>
        <v>0</v>
      </c>
      <c r="K117" s="440">
        <f t="shared" si="11"/>
        <v>0</v>
      </c>
      <c r="L117" s="440">
        <f t="shared" si="11"/>
        <v>0</v>
      </c>
      <c r="M117" s="440">
        <f t="shared" si="11"/>
        <v>0</v>
      </c>
      <c r="N117" s="440">
        <f t="shared" si="11"/>
        <v>0</v>
      </c>
      <c r="O117" s="440">
        <f t="shared" si="11"/>
        <v>0</v>
      </c>
      <c r="P117" s="440">
        <f t="shared" si="11"/>
        <v>0</v>
      </c>
      <c r="Q117" s="440">
        <f t="shared" si="11"/>
        <v>0</v>
      </c>
      <c r="R117" s="440">
        <f t="shared" si="11"/>
        <v>0</v>
      </c>
      <c r="S117" s="440">
        <f t="shared" si="11"/>
        <v>202000</v>
      </c>
    </row>
    <row r="118" spans="1:19" ht="28.5" customHeight="1">
      <c r="A118" s="504" t="s">
        <v>144</v>
      </c>
      <c r="B118" s="361" t="s">
        <v>575</v>
      </c>
      <c r="C118" s="423"/>
      <c r="D118" s="423"/>
      <c r="E118" s="423"/>
      <c r="F118" s="423">
        <v>65700</v>
      </c>
      <c r="G118" s="423"/>
      <c r="H118" s="423"/>
      <c r="I118" s="423"/>
      <c r="J118" s="441">
        <v>1154839.25</v>
      </c>
      <c r="K118" s="423"/>
      <c r="L118" s="423"/>
      <c r="M118" s="423"/>
      <c r="N118" s="423"/>
      <c r="O118" s="423"/>
      <c r="P118" s="423"/>
      <c r="Q118" s="423">
        <v>141000</v>
      </c>
      <c r="R118" s="423"/>
      <c r="S118" s="423">
        <f>SUM(C118:R118)</f>
        <v>1361539.25</v>
      </c>
    </row>
    <row r="119" spans="1:19" ht="40.5" customHeight="1" thickBot="1">
      <c r="A119" s="512"/>
      <c r="B119" s="406" t="s">
        <v>586</v>
      </c>
      <c r="C119" s="409"/>
      <c r="D119" s="385"/>
      <c r="E119" s="385"/>
      <c r="F119" s="442">
        <f>SUM(F118)</f>
        <v>65700</v>
      </c>
      <c r="G119" s="385"/>
      <c r="H119" s="385"/>
      <c r="I119" s="385"/>
      <c r="J119" s="442">
        <f>SUM(J118)</f>
        <v>1154839.25</v>
      </c>
      <c r="K119" s="385"/>
      <c r="L119" s="385"/>
      <c r="M119" s="385"/>
      <c r="N119" s="385"/>
      <c r="O119" s="385"/>
      <c r="P119" s="385"/>
      <c r="Q119" s="442">
        <f>SUM(Q118)</f>
        <v>141000</v>
      </c>
      <c r="R119" s="385"/>
      <c r="S119" s="442">
        <f>SUM(S118)</f>
        <v>1361539.25</v>
      </c>
    </row>
    <row r="120" spans="1:19" ht="30.75" customHeight="1" thickTop="1">
      <c r="A120" s="514" t="s">
        <v>577</v>
      </c>
      <c r="B120" s="407" t="s">
        <v>576</v>
      </c>
      <c r="C120" s="423"/>
      <c r="D120" s="423"/>
      <c r="E120" s="423"/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</row>
    <row r="121" spans="1:19" ht="27">
      <c r="A121" s="514"/>
      <c r="B121" s="408" t="s">
        <v>575</v>
      </c>
      <c r="C121" s="377"/>
      <c r="D121" s="377"/>
      <c r="E121" s="377"/>
      <c r="F121" s="377"/>
      <c r="G121" s="377"/>
      <c r="H121" s="377"/>
      <c r="I121" s="377"/>
      <c r="J121" s="377"/>
      <c r="K121" s="377"/>
      <c r="L121" s="377"/>
      <c r="M121" s="377"/>
      <c r="N121" s="377"/>
      <c r="O121" s="377">
        <v>77440.25</v>
      </c>
      <c r="P121" s="377"/>
      <c r="Q121" s="377"/>
      <c r="R121" s="377"/>
      <c r="S121" s="377"/>
    </row>
    <row r="122" spans="1:19" ht="54.75" customHeight="1" thickBot="1">
      <c r="A122" s="515"/>
      <c r="B122" s="390" t="s">
        <v>587</v>
      </c>
      <c r="C122" s="417"/>
      <c r="D122" s="417"/>
      <c r="E122" s="417"/>
      <c r="F122" s="417"/>
      <c r="G122" s="417"/>
      <c r="H122" s="417"/>
      <c r="I122" s="417"/>
      <c r="J122" s="417"/>
      <c r="K122" s="417"/>
      <c r="L122" s="417"/>
      <c r="M122" s="417"/>
      <c r="N122" s="417"/>
      <c r="O122" s="417">
        <f>SUM(O121)</f>
        <v>77440.25</v>
      </c>
      <c r="P122" s="417"/>
      <c r="Q122" s="417"/>
      <c r="R122" s="417"/>
      <c r="S122" s="417">
        <f>SUM(C122:R122)</f>
        <v>77440.25</v>
      </c>
    </row>
    <row r="123" spans="1:19" s="391" customFormat="1" ht="18.75" customHeight="1" thickBot="1" thickTop="1">
      <c r="A123" s="509" t="s">
        <v>588</v>
      </c>
      <c r="B123" s="513"/>
      <c r="C123" s="418">
        <f aca="true" t="shared" si="12" ref="C123:S123">C119+C122</f>
        <v>0</v>
      </c>
      <c r="D123" s="418">
        <f t="shared" si="12"/>
        <v>0</v>
      </c>
      <c r="E123" s="418">
        <f t="shared" si="12"/>
        <v>0</v>
      </c>
      <c r="F123" s="418">
        <f t="shared" si="12"/>
        <v>65700</v>
      </c>
      <c r="G123" s="418">
        <f t="shared" si="12"/>
        <v>0</v>
      </c>
      <c r="H123" s="418">
        <f t="shared" si="12"/>
        <v>0</v>
      </c>
      <c r="I123" s="418">
        <f t="shared" si="12"/>
        <v>0</v>
      </c>
      <c r="J123" s="418">
        <f t="shared" si="12"/>
        <v>1154839.25</v>
      </c>
      <c r="K123" s="418">
        <f t="shared" si="12"/>
        <v>0</v>
      </c>
      <c r="L123" s="418">
        <f t="shared" si="12"/>
        <v>0</v>
      </c>
      <c r="M123" s="418">
        <f t="shared" si="12"/>
        <v>0</v>
      </c>
      <c r="N123" s="418">
        <f t="shared" si="12"/>
        <v>0</v>
      </c>
      <c r="O123" s="418">
        <f t="shared" si="12"/>
        <v>77440.25</v>
      </c>
      <c r="P123" s="418">
        <f t="shared" si="12"/>
        <v>0</v>
      </c>
      <c r="Q123" s="418">
        <f t="shared" si="12"/>
        <v>141000</v>
      </c>
      <c r="R123" s="418">
        <f t="shared" si="12"/>
        <v>0</v>
      </c>
      <c r="S123" s="418">
        <f t="shared" si="12"/>
        <v>1438979.5</v>
      </c>
    </row>
    <row r="125" spans="1:19" ht="36">
      <c r="A125" s="510" t="s">
        <v>502</v>
      </c>
      <c r="B125" s="511"/>
      <c r="C125" s="505" t="s">
        <v>584</v>
      </c>
      <c r="D125" s="505"/>
      <c r="E125" s="357" t="s">
        <v>585</v>
      </c>
      <c r="F125" s="505" t="s">
        <v>509</v>
      </c>
      <c r="G125" s="505"/>
      <c r="H125" s="357" t="s">
        <v>510</v>
      </c>
      <c r="I125" s="516" t="s">
        <v>512</v>
      </c>
      <c r="J125" s="517"/>
      <c r="K125" s="518"/>
      <c r="L125" s="357" t="s">
        <v>567</v>
      </c>
      <c r="M125" s="510" t="s">
        <v>530</v>
      </c>
      <c r="N125" s="511"/>
      <c r="O125" s="382" t="s">
        <v>514</v>
      </c>
      <c r="P125" s="496" t="s">
        <v>516</v>
      </c>
      <c r="Q125" s="496"/>
      <c r="R125" s="357" t="s">
        <v>517</v>
      </c>
      <c r="S125" s="505" t="s">
        <v>568</v>
      </c>
    </row>
    <row r="126" spans="1:19" ht="48">
      <c r="A126" s="357" t="s">
        <v>429</v>
      </c>
      <c r="B126" s="357" t="s">
        <v>523</v>
      </c>
      <c r="C126" s="357" t="s">
        <v>503</v>
      </c>
      <c r="D126" s="357" t="s">
        <v>504</v>
      </c>
      <c r="E126" s="357" t="s">
        <v>434</v>
      </c>
      <c r="F126" s="357" t="s">
        <v>435</v>
      </c>
      <c r="G126" s="357" t="s">
        <v>436</v>
      </c>
      <c r="H126" s="357" t="s">
        <v>578</v>
      </c>
      <c r="I126" s="357" t="s">
        <v>443</v>
      </c>
      <c r="J126" s="357" t="s">
        <v>513</v>
      </c>
      <c r="K126" s="357" t="s">
        <v>445</v>
      </c>
      <c r="L126" s="357" t="s">
        <v>438</v>
      </c>
      <c r="M126" s="357" t="s">
        <v>439</v>
      </c>
      <c r="N126" s="357" t="s">
        <v>440</v>
      </c>
      <c r="O126" s="357" t="s">
        <v>515</v>
      </c>
      <c r="P126" s="383" t="s">
        <v>441</v>
      </c>
      <c r="Q126" s="357" t="s">
        <v>442</v>
      </c>
      <c r="R126" s="357" t="s">
        <v>133</v>
      </c>
      <c r="S126" s="505"/>
    </row>
    <row r="127" spans="1:19" ht="27">
      <c r="A127" s="497" t="s">
        <v>142</v>
      </c>
      <c r="B127" s="279" t="s">
        <v>579</v>
      </c>
      <c r="C127" s="377"/>
      <c r="D127" s="377"/>
      <c r="E127" s="377"/>
      <c r="F127" s="377"/>
      <c r="G127" s="377">
        <v>68000</v>
      </c>
      <c r="H127" s="377"/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  <c r="S127" s="377">
        <f>SUM(C127:R127)</f>
        <v>68000</v>
      </c>
    </row>
    <row r="128" spans="1:19" ht="27">
      <c r="A128" s="497"/>
      <c r="B128" s="279" t="s">
        <v>580</v>
      </c>
      <c r="C128" s="377"/>
      <c r="D128" s="377"/>
      <c r="E128" s="377"/>
      <c r="F128" s="377"/>
      <c r="G128" s="377"/>
      <c r="H128" s="377"/>
      <c r="I128" s="377"/>
      <c r="J128" s="377"/>
      <c r="K128" s="377"/>
      <c r="L128" s="377"/>
      <c r="M128" s="377"/>
      <c r="N128" s="377"/>
      <c r="O128" s="377"/>
      <c r="P128" s="377"/>
      <c r="Q128" s="377"/>
      <c r="R128" s="377"/>
      <c r="S128" s="377"/>
    </row>
    <row r="129" spans="1:19" ht="43.5" customHeight="1">
      <c r="A129" s="497"/>
      <c r="B129" s="290" t="s">
        <v>581</v>
      </c>
      <c r="C129" s="377"/>
      <c r="D129" s="377"/>
      <c r="E129" s="377"/>
      <c r="F129" s="377"/>
      <c r="G129" s="377"/>
      <c r="H129" s="377">
        <v>195000</v>
      </c>
      <c r="I129" s="377"/>
      <c r="J129" s="377">
        <v>863158.93</v>
      </c>
      <c r="K129" s="377"/>
      <c r="L129" s="377"/>
      <c r="M129" s="377"/>
      <c r="N129" s="377">
        <v>40000</v>
      </c>
      <c r="O129" s="377"/>
      <c r="P129" s="377"/>
      <c r="Q129" s="377"/>
      <c r="R129" s="377"/>
      <c r="S129" s="377">
        <f>SUM(C129:R129)</f>
        <v>1098158.9300000002</v>
      </c>
    </row>
    <row r="130" spans="1:19" s="387" customFormat="1" ht="14.25" thickBot="1">
      <c r="A130" s="507" t="s">
        <v>586</v>
      </c>
      <c r="B130" s="508"/>
      <c r="C130" s="417"/>
      <c r="D130" s="417"/>
      <c r="E130" s="417"/>
      <c r="F130" s="417"/>
      <c r="G130" s="417">
        <f>SUM(G127:G129)</f>
        <v>68000</v>
      </c>
      <c r="H130" s="417">
        <f>SUM(H127:H129)</f>
        <v>195000</v>
      </c>
      <c r="I130" s="417"/>
      <c r="J130" s="417">
        <f>SUM(J127:J129)</f>
        <v>863158.93</v>
      </c>
      <c r="K130" s="417"/>
      <c r="L130" s="417"/>
      <c r="M130" s="417"/>
      <c r="N130" s="417">
        <f>SUM(N127:N129)</f>
        <v>40000</v>
      </c>
      <c r="O130" s="417"/>
      <c r="P130" s="417"/>
      <c r="Q130" s="417"/>
      <c r="R130" s="417"/>
      <c r="S130" s="417">
        <f>SUM(C130:R130)</f>
        <v>1166158.9300000002</v>
      </c>
    </row>
    <row r="131" spans="1:19" s="391" customFormat="1" ht="15" thickBot="1" thickTop="1">
      <c r="A131" s="509" t="s">
        <v>588</v>
      </c>
      <c r="B131" s="509"/>
      <c r="C131" s="426">
        <f aca="true" t="shared" si="13" ref="C131:S131">C130</f>
        <v>0</v>
      </c>
      <c r="D131" s="426">
        <f t="shared" si="13"/>
        <v>0</v>
      </c>
      <c r="E131" s="426">
        <f t="shared" si="13"/>
        <v>0</v>
      </c>
      <c r="F131" s="426">
        <f t="shared" si="13"/>
        <v>0</v>
      </c>
      <c r="G131" s="426">
        <f t="shared" si="13"/>
        <v>68000</v>
      </c>
      <c r="H131" s="426">
        <f t="shared" si="13"/>
        <v>195000</v>
      </c>
      <c r="I131" s="426">
        <f t="shared" si="13"/>
        <v>0</v>
      </c>
      <c r="J131" s="426">
        <f t="shared" si="13"/>
        <v>863158.93</v>
      </c>
      <c r="K131" s="426">
        <f t="shared" si="13"/>
        <v>0</v>
      </c>
      <c r="L131" s="426">
        <f t="shared" si="13"/>
        <v>0</v>
      </c>
      <c r="M131" s="426">
        <f t="shared" si="13"/>
        <v>0</v>
      </c>
      <c r="N131" s="426">
        <f t="shared" si="13"/>
        <v>40000</v>
      </c>
      <c r="O131" s="426">
        <f t="shared" si="13"/>
        <v>0</v>
      </c>
      <c r="P131" s="426">
        <f t="shared" si="13"/>
        <v>0</v>
      </c>
      <c r="Q131" s="426">
        <f t="shared" si="13"/>
        <v>0</v>
      </c>
      <c r="R131" s="426">
        <f t="shared" si="13"/>
        <v>0</v>
      </c>
      <c r="S131" s="426">
        <f t="shared" si="13"/>
        <v>1166158.9300000002</v>
      </c>
    </row>
    <row r="132" spans="1:19" ht="16.5" thickBot="1">
      <c r="A132" s="499" t="s">
        <v>561</v>
      </c>
      <c r="B132" s="506"/>
      <c r="C132" s="443">
        <f aca="true" t="shared" si="14" ref="C132:S132">C16+C30+C49+C57+C72+C100+C112+C117+C123+C131</f>
        <v>3029951.95</v>
      </c>
      <c r="D132" s="443">
        <f t="shared" si="14"/>
        <v>805601</v>
      </c>
      <c r="E132" s="443">
        <f t="shared" si="14"/>
        <v>143266</v>
      </c>
      <c r="F132" s="443">
        <f t="shared" si="14"/>
        <v>1014835.14</v>
      </c>
      <c r="G132" s="443">
        <f t="shared" si="14"/>
        <v>1048378.3200000001</v>
      </c>
      <c r="H132" s="443">
        <f t="shared" si="14"/>
        <v>425280</v>
      </c>
      <c r="I132" s="443">
        <f t="shared" si="14"/>
        <v>805945</v>
      </c>
      <c r="J132" s="443">
        <f t="shared" si="14"/>
        <v>2017998.1800000002</v>
      </c>
      <c r="K132" s="443">
        <f t="shared" si="14"/>
        <v>18500</v>
      </c>
      <c r="L132" s="443">
        <f t="shared" si="14"/>
        <v>102300</v>
      </c>
      <c r="M132" s="443">
        <f t="shared" si="14"/>
        <v>6590</v>
      </c>
      <c r="N132" s="443">
        <f t="shared" si="14"/>
        <v>162759</v>
      </c>
      <c r="O132" s="443">
        <f t="shared" si="14"/>
        <v>77440.25</v>
      </c>
      <c r="P132" s="443">
        <f t="shared" si="14"/>
        <v>613112</v>
      </c>
      <c r="Q132" s="443">
        <f t="shared" si="14"/>
        <v>181000</v>
      </c>
      <c r="R132" s="443">
        <f t="shared" si="14"/>
        <v>390159</v>
      </c>
      <c r="S132" s="443">
        <f t="shared" si="14"/>
        <v>10843115.84</v>
      </c>
    </row>
    <row r="133" spans="1:19" ht="15.75">
      <c r="A133" s="411"/>
      <c r="B133" s="411"/>
      <c r="C133" s="412"/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  <c r="O133" s="412"/>
      <c r="P133" s="412"/>
      <c r="Q133" s="412"/>
      <c r="R133" s="412"/>
      <c r="S133" s="412"/>
    </row>
    <row r="135" spans="1:19" ht="36">
      <c r="A135" s="510" t="s">
        <v>502</v>
      </c>
      <c r="B135" s="511"/>
      <c r="C135" s="505" t="s">
        <v>584</v>
      </c>
      <c r="D135" s="505"/>
      <c r="E135" s="357" t="s">
        <v>585</v>
      </c>
      <c r="F135" s="505" t="s">
        <v>509</v>
      </c>
      <c r="G135" s="505"/>
      <c r="H135" s="357" t="s">
        <v>510</v>
      </c>
      <c r="I135" s="516" t="s">
        <v>512</v>
      </c>
      <c r="J135" s="517"/>
      <c r="K135" s="518"/>
      <c r="L135" s="357" t="s">
        <v>567</v>
      </c>
      <c r="M135" s="510" t="s">
        <v>530</v>
      </c>
      <c r="N135" s="511"/>
      <c r="O135" s="382" t="s">
        <v>514</v>
      </c>
      <c r="P135" s="496" t="s">
        <v>516</v>
      </c>
      <c r="Q135" s="496"/>
      <c r="R135" s="357" t="s">
        <v>517</v>
      </c>
      <c r="S135" s="505" t="s">
        <v>568</v>
      </c>
    </row>
    <row r="136" spans="1:19" ht="48">
      <c r="A136" s="357" t="s">
        <v>429</v>
      </c>
      <c r="B136" s="357" t="s">
        <v>523</v>
      </c>
      <c r="C136" s="357" t="s">
        <v>503</v>
      </c>
      <c r="D136" s="357" t="s">
        <v>504</v>
      </c>
      <c r="E136" s="357" t="s">
        <v>434</v>
      </c>
      <c r="F136" s="357" t="s">
        <v>435</v>
      </c>
      <c r="G136" s="357" t="s">
        <v>436</v>
      </c>
      <c r="H136" s="357" t="s">
        <v>578</v>
      </c>
      <c r="I136" s="357" t="s">
        <v>443</v>
      </c>
      <c r="J136" s="357" t="s">
        <v>513</v>
      </c>
      <c r="K136" s="357" t="s">
        <v>445</v>
      </c>
      <c r="L136" s="357" t="s">
        <v>438</v>
      </c>
      <c r="M136" s="357" t="s">
        <v>439</v>
      </c>
      <c r="N136" s="357" t="s">
        <v>440</v>
      </c>
      <c r="O136" s="357" t="s">
        <v>515</v>
      </c>
      <c r="P136" s="383" t="s">
        <v>441</v>
      </c>
      <c r="Q136" s="357" t="s">
        <v>442</v>
      </c>
      <c r="R136" s="357" t="s">
        <v>133</v>
      </c>
      <c r="S136" s="505"/>
    </row>
    <row r="137" spans="1:19" ht="24" customHeight="1">
      <c r="A137" s="444" t="s">
        <v>590</v>
      </c>
      <c r="B137" s="445"/>
      <c r="C137" s="446">
        <f aca="true" t="shared" si="15" ref="C137:S137">C11+C29+C38+C54+C69+C97+C111+C116+C119+C130</f>
        <v>3029951.95</v>
      </c>
      <c r="D137" s="446">
        <f t="shared" si="15"/>
        <v>805601</v>
      </c>
      <c r="E137" s="446">
        <f t="shared" si="15"/>
        <v>143266</v>
      </c>
      <c r="F137" s="446">
        <f t="shared" si="15"/>
        <v>983825.14</v>
      </c>
      <c r="G137" s="446">
        <f t="shared" si="15"/>
        <v>1048178.3200000001</v>
      </c>
      <c r="H137" s="446">
        <f t="shared" si="15"/>
        <v>381600</v>
      </c>
      <c r="I137" s="446">
        <f t="shared" si="15"/>
        <v>805945</v>
      </c>
      <c r="J137" s="446">
        <f t="shared" si="15"/>
        <v>2017998.1800000002</v>
      </c>
      <c r="K137" s="446">
        <f t="shared" si="15"/>
        <v>18500</v>
      </c>
      <c r="L137" s="446">
        <f t="shared" si="15"/>
        <v>102300</v>
      </c>
      <c r="M137" s="446">
        <f t="shared" si="15"/>
        <v>6590</v>
      </c>
      <c r="N137" s="446">
        <f t="shared" si="15"/>
        <v>162759</v>
      </c>
      <c r="O137" s="446">
        <f t="shared" si="15"/>
        <v>0</v>
      </c>
      <c r="P137" s="446">
        <f t="shared" si="15"/>
        <v>613112</v>
      </c>
      <c r="Q137" s="446">
        <f t="shared" si="15"/>
        <v>181000</v>
      </c>
      <c r="R137" s="446">
        <f t="shared" si="15"/>
        <v>281486</v>
      </c>
      <c r="S137" s="446">
        <f t="shared" si="15"/>
        <v>10582112.59</v>
      </c>
    </row>
    <row r="138" spans="1:19" ht="43.5" customHeight="1">
      <c r="A138" s="501" t="s">
        <v>591</v>
      </c>
      <c r="B138" s="501"/>
      <c r="C138" s="447">
        <f aca="true" t="shared" si="16" ref="C138:S138">C15+C48+C56+C71+C99+C122</f>
        <v>0</v>
      </c>
      <c r="D138" s="447">
        <f t="shared" si="16"/>
        <v>0</v>
      </c>
      <c r="E138" s="447">
        <f t="shared" si="16"/>
        <v>0</v>
      </c>
      <c r="F138" s="447">
        <f t="shared" si="16"/>
        <v>31010</v>
      </c>
      <c r="G138" s="447">
        <f t="shared" si="16"/>
        <v>200</v>
      </c>
      <c r="H138" s="447">
        <f t="shared" si="16"/>
        <v>43680</v>
      </c>
      <c r="I138" s="447">
        <f t="shared" si="16"/>
        <v>0</v>
      </c>
      <c r="J138" s="447">
        <f t="shared" si="16"/>
        <v>0</v>
      </c>
      <c r="K138" s="447">
        <f t="shared" si="16"/>
        <v>0</v>
      </c>
      <c r="L138" s="447">
        <f t="shared" si="16"/>
        <v>0</v>
      </c>
      <c r="M138" s="447">
        <f t="shared" si="16"/>
        <v>0</v>
      </c>
      <c r="N138" s="447">
        <f t="shared" si="16"/>
        <v>0</v>
      </c>
      <c r="O138" s="447">
        <f t="shared" si="16"/>
        <v>77440.25</v>
      </c>
      <c r="P138" s="447">
        <f t="shared" si="16"/>
        <v>0</v>
      </c>
      <c r="Q138" s="447">
        <f t="shared" si="16"/>
        <v>0</v>
      </c>
      <c r="R138" s="447">
        <f t="shared" si="16"/>
        <v>108673</v>
      </c>
      <c r="S138" s="447">
        <f t="shared" si="16"/>
        <v>261003.25</v>
      </c>
    </row>
  </sheetData>
  <sheetProtection/>
  <mergeCells count="96">
    <mergeCell ref="P4:Q4"/>
    <mergeCell ref="S4:S5"/>
    <mergeCell ref="A4:B4"/>
    <mergeCell ref="A12:A15"/>
    <mergeCell ref="A16:B16"/>
    <mergeCell ref="A1:S1"/>
    <mergeCell ref="A2:S2"/>
    <mergeCell ref="A3:S3"/>
    <mergeCell ref="C4:D4"/>
    <mergeCell ref="F4:G4"/>
    <mergeCell ref="I4:K4"/>
    <mergeCell ref="M4:N4"/>
    <mergeCell ref="A38:B38"/>
    <mergeCell ref="A31:A37"/>
    <mergeCell ref="A22:B22"/>
    <mergeCell ref="C22:D22"/>
    <mergeCell ref="S22:S23"/>
    <mergeCell ref="A30:B30"/>
    <mergeCell ref="A29:B29"/>
    <mergeCell ref="A24:A28"/>
    <mergeCell ref="F22:G22"/>
    <mergeCell ref="I22:K22"/>
    <mergeCell ref="M22:N22"/>
    <mergeCell ref="P22:Q22"/>
    <mergeCell ref="S43:S44"/>
    <mergeCell ref="A45:A48"/>
    <mergeCell ref="A49:B49"/>
    <mergeCell ref="A54:B54"/>
    <mergeCell ref="A43:B43"/>
    <mergeCell ref="C43:D43"/>
    <mergeCell ref="F43:G43"/>
    <mergeCell ref="I43:K43"/>
    <mergeCell ref="M43:N43"/>
    <mergeCell ref="P43:Q43"/>
    <mergeCell ref="A57:B57"/>
    <mergeCell ref="A55:A56"/>
    <mergeCell ref="A63:B63"/>
    <mergeCell ref="C63:D63"/>
    <mergeCell ref="P63:Q63"/>
    <mergeCell ref="S63:S64"/>
    <mergeCell ref="A69:B69"/>
    <mergeCell ref="A65:A68"/>
    <mergeCell ref="F63:G63"/>
    <mergeCell ref="A70:A71"/>
    <mergeCell ref="A82:B82"/>
    <mergeCell ref="I63:K63"/>
    <mergeCell ref="M63:N63"/>
    <mergeCell ref="C82:D82"/>
    <mergeCell ref="F82:G82"/>
    <mergeCell ref="A100:B100"/>
    <mergeCell ref="A98:A99"/>
    <mergeCell ref="A84:A96"/>
    <mergeCell ref="I82:K82"/>
    <mergeCell ref="M82:N82"/>
    <mergeCell ref="P82:Q82"/>
    <mergeCell ref="S82:S83"/>
    <mergeCell ref="S104:S105"/>
    <mergeCell ref="A111:B111"/>
    <mergeCell ref="A112:B112"/>
    <mergeCell ref="A106:A110"/>
    <mergeCell ref="A104:B104"/>
    <mergeCell ref="F104:G104"/>
    <mergeCell ref="C104:D104"/>
    <mergeCell ref="I104:K104"/>
    <mergeCell ref="M104:N104"/>
    <mergeCell ref="P104:Q104"/>
    <mergeCell ref="S135:S136"/>
    <mergeCell ref="F125:G125"/>
    <mergeCell ref="I125:K125"/>
    <mergeCell ref="M125:N125"/>
    <mergeCell ref="P125:Q125"/>
    <mergeCell ref="S125:S126"/>
    <mergeCell ref="F135:G135"/>
    <mergeCell ref="I135:K135"/>
    <mergeCell ref="M135:N135"/>
    <mergeCell ref="P135:Q135"/>
    <mergeCell ref="C125:D125"/>
    <mergeCell ref="A118:A119"/>
    <mergeCell ref="A123:B123"/>
    <mergeCell ref="A120:A122"/>
    <mergeCell ref="A125:B125"/>
    <mergeCell ref="C135:D135"/>
    <mergeCell ref="A132:B132"/>
    <mergeCell ref="A130:B130"/>
    <mergeCell ref="A131:B131"/>
    <mergeCell ref="A135:B135"/>
    <mergeCell ref="A138:B138"/>
    <mergeCell ref="A11:B11"/>
    <mergeCell ref="A6:A10"/>
    <mergeCell ref="A50:A53"/>
    <mergeCell ref="A127:A129"/>
    <mergeCell ref="A117:B117"/>
    <mergeCell ref="A116:B116"/>
    <mergeCell ref="A113:A115"/>
    <mergeCell ref="A97:B97"/>
    <mergeCell ref="A72:B72"/>
  </mergeCells>
  <printOptions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3"/>
  <sheetViews>
    <sheetView zoomScale="115" zoomScaleNormal="115" zoomScalePageLayoutView="0" workbookViewId="0" topLeftCell="A1">
      <selection activeCell="J6" sqref="J6"/>
    </sheetView>
  </sheetViews>
  <sheetFormatPr defaultColWidth="9.00390625" defaultRowHeight="14.25"/>
  <cols>
    <col min="1" max="1" width="5.75390625" style="1" customWidth="1"/>
    <col min="2" max="2" width="7.875" style="1" customWidth="1"/>
    <col min="3" max="3" width="6.75390625" style="1" customWidth="1"/>
    <col min="4" max="4" width="6.875" style="1" customWidth="1"/>
    <col min="5" max="5" width="8.25390625" style="1" customWidth="1"/>
    <col min="6" max="6" width="7.25390625" style="1" customWidth="1"/>
    <col min="7" max="7" width="6.75390625" style="1" customWidth="1"/>
    <col min="8" max="8" width="7.625" style="1" customWidth="1"/>
    <col min="9" max="9" width="7.50390625" style="1" customWidth="1"/>
    <col min="10" max="10" width="6.50390625" style="1" customWidth="1"/>
    <col min="11" max="11" width="8.00390625" style="1" customWidth="1"/>
    <col min="12" max="12" width="7.625" style="1" customWidth="1"/>
    <col min="13" max="13" width="6.875" style="1" customWidth="1"/>
    <col min="14" max="15" width="7.125" style="1" customWidth="1"/>
    <col min="16" max="17" width="6.875" style="1" customWidth="1"/>
    <col min="18" max="18" width="7.00390625" style="1" customWidth="1"/>
    <col min="19" max="19" width="6.75390625" style="1" customWidth="1"/>
    <col min="20" max="16384" width="9.00390625" style="1" customWidth="1"/>
  </cols>
  <sheetData>
    <row r="1" spans="1:19" ht="15">
      <c r="A1" s="525" t="s">
        <v>83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</row>
    <row r="2" spans="1:19" ht="15">
      <c r="A2" s="525" t="s">
        <v>598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</row>
    <row r="3" spans="1:19" ht="15">
      <c r="A3" s="526" t="s">
        <v>599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</row>
    <row r="4" spans="1:19" ht="36">
      <c r="A4" s="510" t="s">
        <v>502</v>
      </c>
      <c r="B4" s="511"/>
      <c r="C4" s="505" t="s">
        <v>584</v>
      </c>
      <c r="D4" s="505"/>
      <c r="E4" s="357" t="s">
        <v>585</v>
      </c>
      <c r="F4" s="505" t="s">
        <v>509</v>
      </c>
      <c r="G4" s="505"/>
      <c r="H4" s="357" t="s">
        <v>510</v>
      </c>
      <c r="I4" s="516" t="s">
        <v>512</v>
      </c>
      <c r="J4" s="517"/>
      <c r="K4" s="518"/>
      <c r="L4" s="357" t="s">
        <v>567</v>
      </c>
      <c r="M4" s="510" t="s">
        <v>530</v>
      </c>
      <c r="N4" s="511"/>
      <c r="O4" s="382" t="s">
        <v>514</v>
      </c>
      <c r="P4" s="496" t="s">
        <v>516</v>
      </c>
      <c r="Q4" s="496"/>
      <c r="R4" s="357" t="s">
        <v>517</v>
      </c>
      <c r="S4" s="505" t="s">
        <v>568</v>
      </c>
    </row>
    <row r="5" spans="1:19" ht="48">
      <c r="A5" s="357" t="s">
        <v>429</v>
      </c>
      <c r="B5" s="357" t="s">
        <v>523</v>
      </c>
      <c r="C5" s="357" t="s">
        <v>503</v>
      </c>
      <c r="D5" s="357" t="s">
        <v>504</v>
      </c>
      <c r="E5" s="357" t="s">
        <v>434</v>
      </c>
      <c r="F5" s="357" t="s">
        <v>435</v>
      </c>
      <c r="G5" s="357" t="s">
        <v>436</v>
      </c>
      <c r="H5" s="357" t="s">
        <v>578</v>
      </c>
      <c r="I5" s="357" t="s">
        <v>443</v>
      </c>
      <c r="J5" s="357" t="s">
        <v>513</v>
      </c>
      <c r="K5" s="357" t="s">
        <v>445</v>
      </c>
      <c r="L5" s="357" t="s">
        <v>438</v>
      </c>
      <c r="M5" s="357" t="s">
        <v>439</v>
      </c>
      <c r="N5" s="357" t="s">
        <v>440</v>
      </c>
      <c r="O5" s="357" t="s">
        <v>515</v>
      </c>
      <c r="P5" s="383" t="s">
        <v>441</v>
      </c>
      <c r="Q5" s="357" t="s">
        <v>442</v>
      </c>
      <c r="R5" s="357" t="s">
        <v>133</v>
      </c>
      <c r="S5" s="505"/>
    </row>
    <row r="6" spans="1:19" ht="45">
      <c r="A6" s="449" t="s">
        <v>134</v>
      </c>
      <c r="B6" s="450" t="s">
        <v>524</v>
      </c>
      <c r="C6" s="451">
        <v>-500000</v>
      </c>
      <c r="D6" s="451">
        <v>-100000</v>
      </c>
      <c r="E6" s="452"/>
      <c r="F6" s="451">
        <v>-100000</v>
      </c>
      <c r="G6" s="452"/>
      <c r="H6" s="452"/>
      <c r="I6" s="451">
        <v>-200000</v>
      </c>
      <c r="J6" s="452"/>
      <c r="K6" s="452"/>
      <c r="L6" s="452"/>
      <c r="M6" s="452"/>
      <c r="N6" s="452"/>
      <c r="O6" s="452"/>
      <c r="P6" s="451">
        <v>-115700</v>
      </c>
      <c r="Q6" s="452"/>
      <c r="R6" s="452"/>
      <c r="S6" s="453">
        <f>SUM(C6:R6)</f>
        <v>-1015700</v>
      </c>
    </row>
    <row r="7" spans="1:19" s="459" customFormat="1" ht="15.75" thickBot="1">
      <c r="A7" s="529" t="s">
        <v>600</v>
      </c>
      <c r="B7" s="529"/>
      <c r="C7" s="458">
        <f aca="true" t="shared" si="0" ref="C7:R7">C6</f>
        <v>-500000</v>
      </c>
      <c r="D7" s="458">
        <f t="shared" si="0"/>
        <v>-100000</v>
      </c>
      <c r="E7" s="458">
        <f t="shared" si="0"/>
        <v>0</v>
      </c>
      <c r="F7" s="458">
        <f t="shared" si="0"/>
        <v>-100000</v>
      </c>
      <c r="G7" s="458">
        <f t="shared" si="0"/>
        <v>0</v>
      </c>
      <c r="H7" s="458">
        <f t="shared" si="0"/>
        <v>0</v>
      </c>
      <c r="I7" s="458">
        <f t="shared" si="0"/>
        <v>-200000</v>
      </c>
      <c r="J7" s="458">
        <f t="shared" si="0"/>
        <v>0</v>
      </c>
      <c r="K7" s="458">
        <f t="shared" si="0"/>
        <v>0</v>
      </c>
      <c r="L7" s="458">
        <f t="shared" si="0"/>
        <v>0</v>
      </c>
      <c r="M7" s="458">
        <f t="shared" si="0"/>
        <v>0</v>
      </c>
      <c r="N7" s="458">
        <f t="shared" si="0"/>
        <v>0</v>
      </c>
      <c r="O7" s="458">
        <f t="shared" si="0"/>
        <v>0</v>
      </c>
      <c r="P7" s="458">
        <f t="shared" si="0"/>
        <v>-115700</v>
      </c>
      <c r="Q7" s="458">
        <f t="shared" si="0"/>
        <v>0</v>
      </c>
      <c r="R7" s="458">
        <f t="shared" si="0"/>
        <v>0</v>
      </c>
      <c r="S7" s="356">
        <f>SUM(C7:R7)</f>
        <v>-1015700</v>
      </c>
    </row>
    <row r="8" spans="1:19" ht="95.25" thickTop="1">
      <c r="A8" s="454" t="s">
        <v>139</v>
      </c>
      <c r="B8" s="290" t="s">
        <v>537</v>
      </c>
      <c r="C8" s="455">
        <v>-300000</v>
      </c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5">
        <f>SUM(C8:R8)</f>
        <v>-300000</v>
      </c>
    </row>
    <row r="9" spans="1:19" s="459" customFormat="1" ht="15">
      <c r="A9" s="530" t="s">
        <v>601</v>
      </c>
      <c r="B9" s="530"/>
      <c r="C9" s="460">
        <f aca="true" t="shared" si="1" ref="C9:R9">C8</f>
        <v>-300000</v>
      </c>
      <c r="D9" s="460">
        <f t="shared" si="1"/>
        <v>0</v>
      </c>
      <c r="E9" s="460">
        <f t="shared" si="1"/>
        <v>0</v>
      </c>
      <c r="F9" s="460">
        <f t="shared" si="1"/>
        <v>0</v>
      </c>
      <c r="G9" s="460">
        <f t="shared" si="1"/>
        <v>0</v>
      </c>
      <c r="H9" s="460">
        <f t="shared" si="1"/>
        <v>0</v>
      </c>
      <c r="I9" s="460">
        <f t="shared" si="1"/>
        <v>0</v>
      </c>
      <c r="J9" s="460">
        <f t="shared" si="1"/>
        <v>0</v>
      </c>
      <c r="K9" s="460">
        <f t="shared" si="1"/>
        <v>0</v>
      </c>
      <c r="L9" s="460">
        <f t="shared" si="1"/>
        <v>0</v>
      </c>
      <c r="M9" s="460">
        <f t="shared" si="1"/>
        <v>0</v>
      </c>
      <c r="N9" s="460">
        <f t="shared" si="1"/>
        <v>0</v>
      </c>
      <c r="O9" s="460">
        <f t="shared" si="1"/>
        <v>0</v>
      </c>
      <c r="P9" s="460">
        <f t="shared" si="1"/>
        <v>0</v>
      </c>
      <c r="Q9" s="460">
        <f t="shared" si="1"/>
        <v>0</v>
      </c>
      <c r="R9" s="460">
        <f t="shared" si="1"/>
        <v>0</v>
      </c>
      <c r="S9" s="460">
        <f>SUM(C9:R9)</f>
        <v>-300000</v>
      </c>
    </row>
    <row r="10" spans="1:19" s="463" customFormat="1" ht="15.75" thickBot="1">
      <c r="A10" s="532" t="s">
        <v>603</v>
      </c>
      <c r="B10" s="533"/>
      <c r="C10" s="465">
        <f aca="true" t="shared" si="2" ref="C10:S10">C7+C9</f>
        <v>-800000</v>
      </c>
      <c r="D10" s="465">
        <f t="shared" si="2"/>
        <v>-100000</v>
      </c>
      <c r="E10" s="465">
        <f t="shared" si="2"/>
        <v>0</v>
      </c>
      <c r="F10" s="465">
        <f t="shared" si="2"/>
        <v>-100000</v>
      </c>
      <c r="G10" s="465">
        <f t="shared" si="2"/>
        <v>0</v>
      </c>
      <c r="H10" s="465">
        <f t="shared" si="2"/>
        <v>0</v>
      </c>
      <c r="I10" s="465">
        <f t="shared" si="2"/>
        <v>-200000</v>
      </c>
      <c r="J10" s="465">
        <f t="shared" si="2"/>
        <v>0</v>
      </c>
      <c r="K10" s="465">
        <f t="shared" si="2"/>
        <v>0</v>
      </c>
      <c r="L10" s="465">
        <f t="shared" si="2"/>
        <v>0</v>
      </c>
      <c r="M10" s="465">
        <f t="shared" si="2"/>
        <v>0</v>
      </c>
      <c r="N10" s="465">
        <f t="shared" si="2"/>
        <v>0</v>
      </c>
      <c r="O10" s="465">
        <f t="shared" si="2"/>
        <v>0</v>
      </c>
      <c r="P10" s="465">
        <f t="shared" si="2"/>
        <v>-115700</v>
      </c>
      <c r="Q10" s="465">
        <f t="shared" si="2"/>
        <v>0</v>
      </c>
      <c r="R10" s="465">
        <f t="shared" si="2"/>
        <v>0</v>
      </c>
      <c r="S10" s="466">
        <f t="shared" si="2"/>
        <v>-1315700</v>
      </c>
    </row>
    <row r="11" spans="1:19" ht="60">
      <c r="A11" s="467" t="s">
        <v>144</v>
      </c>
      <c r="B11" s="467" t="s">
        <v>575</v>
      </c>
      <c r="C11" s="457"/>
      <c r="D11" s="457"/>
      <c r="E11" s="457"/>
      <c r="F11" s="457">
        <v>65700</v>
      </c>
      <c r="G11" s="457"/>
      <c r="H11" s="457"/>
      <c r="I11" s="457"/>
      <c r="J11" s="425">
        <v>1109000</v>
      </c>
      <c r="K11" s="457"/>
      <c r="L11" s="457"/>
      <c r="M11" s="457"/>
      <c r="N11" s="457"/>
      <c r="O11" s="457"/>
      <c r="P11" s="457"/>
      <c r="Q11" s="457">
        <v>141000</v>
      </c>
      <c r="R11" s="457"/>
      <c r="S11" s="457">
        <f>SUM(C11:R11)</f>
        <v>1315700</v>
      </c>
    </row>
    <row r="12" spans="1:19" ht="15">
      <c r="A12" s="531" t="s">
        <v>602</v>
      </c>
      <c r="B12" s="531"/>
      <c r="C12" s="461">
        <f aca="true" t="shared" si="3" ref="C12:L13">C11</f>
        <v>0</v>
      </c>
      <c r="D12" s="461">
        <f t="shared" si="3"/>
        <v>0</v>
      </c>
      <c r="E12" s="461">
        <f t="shared" si="3"/>
        <v>0</v>
      </c>
      <c r="F12" s="461">
        <f t="shared" si="3"/>
        <v>65700</v>
      </c>
      <c r="G12" s="461">
        <f t="shared" si="3"/>
        <v>0</v>
      </c>
      <c r="H12" s="461">
        <f t="shared" si="3"/>
        <v>0</v>
      </c>
      <c r="I12" s="461">
        <f t="shared" si="3"/>
        <v>0</v>
      </c>
      <c r="J12" s="461">
        <f t="shared" si="3"/>
        <v>1109000</v>
      </c>
      <c r="K12" s="461">
        <f t="shared" si="3"/>
        <v>0</v>
      </c>
      <c r="L12" s="461">
        <f t="shared" si="3"/>
        <v>0</v>
      </c>
      <c r="M12" s="461">
        <f aca="true" t="shared" si="4" ref="M12:S13">M11</f>
        <v>0</v>
      </c>
      <c r="N12" s="461">
        <f t="shared" si="4"/>
        <v>0</v>
      </c>
      <c r="O12" s="461">
        <f t="shared" si="4"/>
        <v>0</v>
      </c>
      <c r="P12" s="461">
        <f t="shared" si="4"/>
        <v>0</v>
      </c>
      <c r="Q12" s="461">
        <f t="shared" si="4"/>
        <v>141000</v>
      </c>
      <c r="R12" s="461">
        <f t="shared" si="4"/>
        <v>0</v>
      </c>
      <c r="S12" s="461">
        <f t="shared" si="4"/>
        <v>1315700</v>
      </c>
    </row>
    <row r="13" spans="1:19" s="463" customFormat="1" ht="15">
      <c r="A13" s="527" t="s">
        <v>604</v>
      </c>
      <c r="B13" s="528"/>
      <c r="C13" s="462">
        <f t="shared" si="3"/>
        <v>0</v>
      </c>
      <c r="D13" s="462">
        <f t="shared" si="3"/>
        <v>0</v>
      </c>
      <c r="E13" s="462">
        <f t="shared" si="3"/>
        <v>0</v>
      </c>
      <c r="F13" s="462">
        <f t="shared" si="3"/>
        <v>65700</v>
      </c>
      <c r="G13" s="462">
        <f t="shared" si="3"/>
        <v>0</v>
      </c>
      <c r="H13" s="462">
        <f t="shared" si="3"/>
        <v>0</v>
      </c>
      <c r="I13" s="462">
        <f t="shared" si="3"/>
        <v>0</v>
      </c>
      <c r="J13" s="464">
        <f t="shared" si="3"/>
        <v>1109000</v>
      </c>
      <c r="K13" s="462">
        <f t="shared" si="3"/>
        <v>0</v>
      </c>
      <c r="L13" s="462">
        <f t="shared" si="3"/>
        <v>0</v>
      </c>
      <c r="M13" s="462">
        <f t="shared" si="4"/>
        <v>0</v>
      </c>
      <c r="N13" s="462">
        <f t="shared" si="4"/>
        <v>0</v>
      </c>
      <c r="O13" s="462">
        <f t="shared" si="4"/>
        <v>0</v>
      </c>
      <c r="P13" s="462">
        <f t="shared" si="4"/>
        <v>0</v>
      </c>
      <c r="Q13" s="462">
        <f t="shared" si="4"/>
        <v>141000</v>
      </c>
      <c r="R13" s="462">
        <f t="shared" si="4"/>
        <v>0</v>
      </c>
      <c r="S13" s="464">
        <f t="shared" si="4"/>
        <v>1315700</v>
      </c>
    </row>
  </sheetData>
  <sheetProtection/>
  <mergeCells count="15">
    <mergeCell ref="A13:B13"/>
    <mergeCell ref="S4:S5"/>
    <mergeCell ref="A7:B7"/>
    <mergeCell ref="A9:B9"/>
    <mergeCell ref="A12:B12"/>
    <mergeCell ref="A10:B10"/>
    <mergeCell ref="A1:S1"/>
    <mergeCell ref="A2:S2"/>
    <mergeCell ref="A3:S3"/>
    <mergeCell ref="A4:B4"/>
    <mergeCell ref="C4:D4"/>
    <mergeCell ref="F4:G4"/>
    <mergeCell ref="I4:K4"/>
    <mergeCell ref="M4:N4"/>
    <mergeCell ref="P4:Q4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KKD</cp:lastModifiedBy>
  <cp:lastPrinted>2015-07-08T09:08:15Z</cp:lastPrinted>
  <dcterms:created xsi:type="dcterms:W3CDTF">2015-06-05T07:21:19Z</dcterms:created>
  <dcterms:modified xsi:type="dcterms:W3CDTF">2015-07-13T06:42:37Z</dcterms:modified>
  <cp:category/>
  <cp:version/>
  <cp:contentType/>
  <cp:contentStatus/>
</cp:coreProperties>
</file>